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Recursos Humanos" sheetId="1" r:id="rId5"/>
    <sheet state="visible" name="01" sheetId="2" r:id="rId6"/>
    <sheet state="visible" name="02" sheetId="3" r:id="rId7"/>
    <sheet state="visible" name="03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tc={47fdb495-b231-4946-8479-6270eb473883}</author>
    <author>tc={782b171b-3de4-42a4-a3c2-1cbbf16b0cde}</author>
  </authors>
  <commentList>
    <comment authorId="0" xr:uid="{47fdb495-b231-4946-8479-6270eb473883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782b171b-3de4-42a4-a3c2-1cbbf16b0cde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<sst xmlns="http://schemas.openxmlformats.org/spreadsheetml/2006/main" count="303" uniqueCount="156">
  <si>
    <t xml:space="preserve">PROCESO: </t>
  </si>
  <si>
    <t>GESTIÓN DE RECURSOS HUMANOS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</si>
  <si>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</si>
  <si>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</si>
  <si>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</si>
  <si>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</si>
  <si>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</si>
  <si>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</si>
  <si>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</si>
  <si>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</si>
  <si>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</si>
  <si>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</si>
  <si>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</si>
  <si>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</si>
  <si>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</si>
  <si>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</si>
  <si>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</si>
  <si>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</si>
  <si>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</si>
  <si>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</si>
  <si>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</si>
  <si>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PROCESO</t>
  </si>
  <si>
    <t>JUL</t>
  </si>
  <si>
    <t>AGO</t>
  </si>
  <si>
    <t>SEP</t>
  </si>
  <si>
    <t>OCT</t>
  </si>
  <si>
    <t>NOV</t>
  </si>
  <si>
    <t>DIC</t>
  </si>
  <si>
    <t>IN01</t>
  </si>
  <si>
    <t xml:space="preserve">Cumplimiento de programas de formación y capacitación. </t>
  </si>
  <si>
    <t xml:space="preserve">Garantizar la formación adecuada  a los funcionarios de la entidad de acuerdo al Plan de Formación y Capacitación para cada vigencia. </t>
  </si>
  <si>
    <t>(Total de capacitaciones realizadas /Capacitaciones programadas) * 100</t>
  </si>
  <si>
    <t>Mensual</t>
  </si>
  <si>
    <t xml:space="preserve">Eficiencia </t>
  </si>
  <si>
    <t>Entre 71% y 100%</t>
  </si>
  <si>
    <t>Entre 60% y 70%</t>
  </si>
  <si>
    <t>Menor al 59%</t>
  </si>
  <si>
    <t>TIPO DE INDICADOR</t>
  </si>
  <si>
    <t>CÓDIGO DEL INDICADOR</t>
  </si>
  <si>
    <t>AH-TH-</t>
  </si>
  <si>
    <t>IN02</t>
  </si>
  <si>
    <t>Indice de Satisfacción de Empleados (ISE).</t>
  </si>
  <si>
    <t>Medir el nivel de satisfacción de los funcionarios sobre el clima laboral y el ambiente de trabajo.</t>
  </si>
  <si>
    <t>Resultado ponderación encuesta aplicada en la vigencia - ISE</t>
  </si>
  <si>
    <t>Anual</t>
  </si>
  <si>
    <t>Efectividad</t>
  </si>
  <si>
    <t>Entre 81% y 100%</t>
  </si>
  <si>
    <t>Objetivo</t>
  </si>
  <si>
    <t>Entre 61% y 80%</t>
  </si>
  <si>
    <t>Menor al 61%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</si>
  <si>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</si>
  <si>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</si>
  <si>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</si>
  <si>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</si>
  <si>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</si>
  <si>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</si>
  <si>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</si>
  <si>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</si>
  <si>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</si>
  <si>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DE RECURSOS HUMANOS</t>
  </si>
  <si>
    <t>IN03</t>
  </si>
  <si>
    <t>METODOLOGIA PARA OBTENER LOS DATOS:</t>
  </si>
  <si>
    <t>Indice de Frecuencia Accidentes Incapacitantes (LTIF)</t>
  </si>
  <si>
    <t>Este indicador de Seguridad y Salud en el Trabjo mide la tasa de frecuencia de lesiones con incapacidad por un millón de horas empleado.</t>
  </si>
  <si>
    <t>(Número de lesiones con incapacidad X 1.000.000 / Número de horas-empleado trabajadas).</t>
  </si>
  <si>
    <t>&lt;= 5</t>
  </si>
  <si>
    <t>Entre 5.1 y 10</t>
  </si>
  <si>
    <t>Mayor al 10</t>
  </si>
  <si>
    <t>MEDICIÓN DE DATOS:</t>
  </si>
  <si>
    <t>VIGENCIA 2025</t>
  </si>
  <si>
    <t>MES</t>
  </si>
  <si>
    <t>ACUM</t>
  </si>
  <si>
    <t>META  AÑO 2025</t>
  </si>
  <si>
    <t>GESTIÓN DE PROYECTOS</t>
  </si>
  <si>
    <t>GESTIÓN DE PORTAFOLIO</t>
  </si>
  <si>
    <t>GESTIÓN DE OPORTUNIDADES</t>
  </si>
  <si>
    <t>RESULTADOS DE LA VIGENCIA</t>
  </si>
  <si>
    <t>GESTIÓN DE BIENES Y SERVICIOS</t>
  </si>
  <si>
    <t>GESTIÓN JURÍDICA - CONTRATACIÓN</t>
  </si>
  <si>
    <t>TECNOLOGIAS DE LA INFORMACIÓN Y LA COMUNICACIÓN - TIC'S</t>
  </si>
  <si>
    <t>VARIABLES</t>
  </si>
  <si>
    <t>Resultado ponderación encuesta</t>
  </si>
  <si>
    <t>MEJORAMIENTO CONTINUO</t>
  </si>
  <si>
    <t>Número total de capacitaciones realizadas</t>
  </si>
  <si>
    <t>Número de lesiones con incapacidad * 1'000.000</t>
  </si>
  <si>
    <t>GESTIÓN DE SERVICIOS PÚBLICOS</t>
  </si>
  <si>
    <t>GESTIÓN DEL CONOCIMIENTO</t>
  </si>
  <si>
    <t>Número de horas - empleado trabajadas</t>
  </si>
  <si>
    <t>Total capacitaciones programadas</t>
  </si>
  <si>
    <t>GESTIÓN FINANCIERA</t>
  </si>
  <si>
    <t>CONTROL INTERNO</t>
  </si>
  <si>
    <t xml:space="preserve"> </t>
  </si>
  <si>
    <t>DIRECCIONAMIENTO ESTRATÉGICO</t>
  </si>
  <si>
    <t>RANGOS DE EVALUACIÓN</t>
  </si>
  <si>
    <t>Eficacia</t>
  </si>
  <si>
    <t>ANÁLISIS GRÁFICO (Tendencia del indicador)</t>
  </si>
  <si>
    <t>Bimensual</t>
  </si>
  <si>
    <r>
      <rPr>
        <rFont val="Calibri"/>
        <b/>
        <color theme="1"/>
        <sz val="11.0"/>
      </rPr>
      <t>ANÁLISIS DE MEDICIÓN</t>
    </r>
    <r>
      <rPr>
        <rFont val="Calibri"/>
        <color theme="1"/>
        <sz val="11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</si>
  <si>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</si>
  <si>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Trimestral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</si>
  <si>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</si>
  <si>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</si>
  <si>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se reportó información para el cálculo del indicador.</t>
  </si>
  <si>
    <t>Cuatrimestral</t>
  </si>
  <si>
    <t>No se reportó información sobre capacitaciones durante este periodo.</t>
  </si>
  <si>
    <t>No se reportó información de medición para este periodo.</t>
  </si>
  <si>
    <t>No se presentó actividad ni registro de datos en este mes.</t>
  </si>
  <si>
    <t>Semestral</t>
  </si>
  <si>
    <t>No se presentó actividad formativa en este mes.</t>
  </si>
  <si>
    <t>No hubo casos reportados para la medición.</t>
  </si>
  <si>
    <t>No se presentó actividad de evaluación en este mes.</t>
  </si>
  <si>
    <t>No se reportó información de las variables en este periodo.</t>
  </si>
  <si>
    <t>No hubo casos de capacitaciones programadas ni ejecutadas.</t>
  </si>
  <si>
    <t>No hubo casos reportados sobre el clima laboral.</t>
  </si>
  <si>
    <t>No se presentó actividad de registro.</t>
  </si>
  <si>
    <t>No se reportó información de actividades en este periodo.</t>
  </si>
  <si>
    <t>No hubo casos reportados en el mes.</t>
  </si>
  <si>
    <t>No se reportó información en este periodo.</t>
  </si>
  <si>
    <t>No se presentó actividad de capacitación.</t>
  </si>
  <si>
    <t>No se reportó información para el indicador.</t>
  </si>
  <si>
    <t>No se presentó actividad relacionada con la medición.</t>
  </si>
  <si>
    <t>Durante el mes de junio, se programo 01 capacitacion, de la cual se ejecuto, alcanzando un cumplimiento del 100%.</t>
  </si>
  <si>
    <t>No se presentó actividad de medición.</t>
  </si>
  <si>
    <t>No hubo casos reportados.</t>
  </si>
  <si>
    <t>No se presentó actividad en este mes.</t>
  </si>
  <si>
    <t>No hubo casos reportados en este mes.</t>
  </si>
  <si>
    <t>No hubo casos de capacitaciones reportados.</t>
  </si>
  <si>
    <t>No se reportó información de satisfacción.</t>
  </si>
  <si>
    <t>No se presentó actividad.</t>
  </si>
  <si>
    <t>Durante septiembre, se logró ejecutar 1 capacitacion, correspondientes al 100% de lo programado para el periodo.</t>
  </si>
  <si>
    <t>La tasa de frecuencia de lesiones con incapacidad se mantuvo en cero durante la presente vigencia, reflejando la efectividad de las medidas de prevención y control implementadas en materia de seguridad y salud en el trabajo.</t>
  </si>
  <si>
    <r>
      <rPr>
        <rFont val="Calibri"/>
        <b/>
        <color theme="1"/>
        <sz val="11.0"/>
      </rPr>
      <t>ACCIONES DE MEJORAMIENTO REQUERIDAS</t>
    </r>
    <r>
      <rPr>
        <rFont val="Calibri"/>
        <color theme="1"/>
        <sz val="11.0"/>
      </rPr>
      <t xml:space="preserve"> (Acciones a tomar cuando se evidencie el incumplimiento de las metas propuestas):</t>
    </r>
  </si>
  <si>
    <t>Durante el mes de octubre, se ejecutó el 100% de las capacitaciones programadas 1 de 1, lo cual evidencia un adecuado cumplimiento.</t>
  </si>
  <si>
    <t>Implementar un reporte obligatorio mensual de las "horas-empleado trabajadas" por parte de todas las áreas, ya que es indispensable registrar este dato mes a mes para que la fórmula funcione, incluso si los accidentes son cero.</t>
  </si>
  <si>
    <t>No se reportó información para este mes.</t>
  </si>
  <si>
    <t>Establecer recordatorios periódicos desde el área de Seguridad y Salud en el Trabajo (SST) para asegurar que la información base se diligencie oportunamente y el indicador no quede vacío durante todo el con vacíos a lo largo de la vigencia.</t>
  </si>
  <si>
    <t>No se presentó actividad al cierre del periodo.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</si>
  <si>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</si>
  <si>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El indicador de clima laboral alcanzó un 94%, reflejando un ambiente de trabajo positivo; no obstante, se recomienda continuar fortaleciendo las estrategias de bienestar y comunicación interna para mantener y mejorar estos resultados.</t>
  </si>
  <si>
    <t>GRUPO DE GESTIÓN DE PROYECTOS</t>
  </si>
  <si>
    <t>GRUPO DE GESTIÓN DE PORTAFOLIO</t>
  </si>
  <si>
    <t>Distribuir el Plan Anual de Formación y Capacitación de manera más uniforme a lo largo de los meses, evitando periodos prolongados sin actividad para asegurar el desarrollo continuo de los funcionarios.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</si>
  <si>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</si>
  <si>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OPORTUNIDADES</t>
  </si>
  <si>
    <t>Implementar un mecanismo de seguimiento mensual que permita registrar actividades de autoaprendizaje, pausas formativas o micro-capacitaciones en los meses donde no haya eventos formales, garantizando así un reporte constante de constante flujo de información en la gestión del recurso humano.</t>
  </si>
  <si>
    <t>GRUPO DE GESTIÓN DE BIENES Y SERVICIOS</t>
  </si>
  <si>
    <t>Dado que el indicador tiene una frecuencia de medición anual (lo que genera vacíos de información entre enero y noviembre), se sugiere implementar "encuestas de pulso" cortas de manera trimestral para monitorear el clima laboral continuamente y evitar la falta de reportes durante el año.</t>
  </si>
  <si>
    <t>GRUPO DE GESTIÓN JURÍDICA - CONTRATACIÓN</t>
  </si>
  <si>
    <t>GRUPO DE TECNOLOGIAS DE LA INFORMACIÓN Y LA COMUNICACIÓN - TIC'S</t>
  </si>
  <si>
    <t>Continuar fortaleciendo las estrategias de bienestar, incentivos y comunicación interna que permitieron el buen resultado de diciembre, garantizando que el índice de satisfacción se mantenga o incremente en las próximas vigencias futuras mediciones futuras mediciones futuras mediciones futuras se mantenga por encima del 90%.</t>
  </si>
  <si>
    <t>GRUPO DE MEJORAMIENTO CONTINUO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</si>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</sst>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10.0"/>
      <color theme="1"/>
      <name val="Tahoma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0" fillId="0" fontId="4" numFmtId="0" xfId="0" applyFont="1"/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5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textRotation="90" vertical="center" wrapText="1"/>
    </xf>
    <xf borderId="1" fillId="2" fontId="5" numFmtId="0" xfId="0" applyAlignment="1" applyBorder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textRotation="90" vertical="center" wrapText="1"/>
    </xf>
    <xf borderId="1" fillId="2" fontId="8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6" numFmtId="0" xfId="0" applyAlignment="1" applyBorder="1" applyFill="1" applyFont="1">
      <alignment horizontal="center" shrinkToFit="0" vertical="center" wrapText="1"/>
    </xf>
    <xf borderId="11" fillId="5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textRotation="90" vertical="center" wrapText="1"/>
    </xf>
    <xf borderId="12" fillId="3" fontId="9" numFmtId="0" xfId="0" applyAlignment="1" applyBorder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0" fillId="0" fontId="10" numFmtId="0" xfId="0" applyFont="1"/>
    <xf borderId="11" fillId="0" fontId="10" numFmtId="49" xfId="0" applyAlignment="1" applyBorder="1" applyFont="1" applyNumberFormat="1">
      <alignment horizontal="center" vertical="center"/>
    </xf>
    <xf borderId="11" fillId="0" fontId="11" numFmtId="0" xfId="0" applyAlignment="1" applyBorder="1" applyFont="1">
      <alignment horizontal="left" shrinkToFit="0" vertical="center" wrapText="1"/>
    </xf>
    <xf borderId="11" fillId="0" fontId="12" numFmtId="0" xfId="0" applyAlignment="1" applyBorder="1" applyFont="1">
      <alignment horizontal="left" shrinkToFit="0" vertical="top" wrapText="1"/>
    </xf>
    <xf borderId="15" fillId="3" fontId="9" numFmtId="0" xfId="0" applyAlignment="1" applyBorder="1" applyFont="1">
      <alignment horizontal="left" vertical="center"/>
    </xf>
    <xf borderId="11" fillId="0" fontId="13" numFmtId="0" xfId="0" applyAlignment="1" applyBorder="1" applyFont="1">
      <alignment horizontal="left" shrinkToFit="0" vertical="top" wrapText="1"/>
    </xf>
    <xf borderId="16" fillId="0" fontId="2" numFmtId="0" xfId="0" applyBorder="1" applyFont="1"/>
    <xf borderId="0" fillId="0" fontId="9" numFmtId="0" xfId="0" applyAlignment="1" applyFont="1">
      <alignment vertical="center"/>
    </xf>
    <xf borderId="11" fillId="0" fontId="12" numFmtId="0" xfId="0" applyAlignment="1" applyBorder="1" applyFont="1">
      <alignment horizontal="center" shrinkToFit="0" textRotation="90" vertical="center" wrapText="1"/>
    </xf>
    <xf borderId="17" fillId="3" fontId="9" numFmtId="0" xfId="0" applyAlignment="1" applyBorder="1" applyFont="1">
      <alignment horizontal="left" vertical="center"/>
    </xf>
    <xf borderId="11" fillId="0" fontId="5" numFmtId="9" xfId="0" applyAlignment="1" applyBorder="1" applyFont="1" applyNumberForma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11" fillId="0" fontId="7" numFmtId="164" xfId="0" applyAlignment="1" applyBorder="1" applyFont="1" applyNumberFormat="1">
      <alignment horizontal="center" shrinkToFit="0" textRotation="90" vertical="center" wrapText="1"/>
    </xf>
    <xf borderId="20" fillId="3" fontId="14" numFmtId="0" xfId="0" applyAlignment="1" applyBorder="1" applyFont="1">
      <alignment horizontal="left" vertical="center"/>
    </xf>
    <xf borderId="21" fillId="3" fontId="14" numFmtId="0" xfId="0" applyAlignment="1" applyBorder="1" applyFont="1">
      <alignment horizontal="left"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0" fillId="3" fontId="9" numFmtId="0" xfId="0" applyAlignment="1" applyBorder="1" applyFont="1">
      <alignment horizontal="left" vertical="center"/>
    </xf>
    <xf borderId="25" fillId="3" fontId="9" numFmtId="0" xfId="0" applyAlignment="1" applyBorder="1" applyFont="1">
      <alignment horizontal="left" vertical="center"/>
    </xf>
    <xf borderId="26" fillId="0" fontId="2" numFmtId="0" xfId="0" applyBorder="1" applyFont="1"/>
    <xf borderId="27" fillId="0" fontId="2" numFmtId="0" xfId="0" applyBorder="1" applyFont="1"/>
    <xf borderId="28" fillId="3" fontId="15" numFmtId="0" xfId="0" applyAlignment="1" applyBorder="1" applyFont="1">
      <alignment horizontal="right" vertical="center"/>
    </xf>
    <xf borderId="29" fillId="3" fontId="14" numFmtId="2" xfId="0" applyAlignment="1" applyBorder="1" applyFont="1" applyNumberFormat="1">
      <alignment horizontal="left" vertical="center"/>
    </xf>
    <xf borderId="30" fillId="0" fontId="2" numFmtId="0" xfId="0" applyBorder="1" applyFont="1"/>
    <xf borderId="31" fillId="7" fontId="15" numFmtId="0" xfId="0" applyAlignment="1" applyBorder="1" applyFill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7" fontId="15" numFmtId="0" xfId="0" applyAlignment="1" applyBorder="1" applyFont="1">
      <alignment horizontal="center" shrinkToFit="0" textRotation="90" vertical="center" wrapText="1"/>
    </xf>
    <xf borderId="35" fillId="7" fontId="15" numFmtId="0" xfId="0" applyAlignment="1" applyBorder="1" applyFont="1">
      <alignment horizontal="center" shrinkToFit="0" textRotation="90" vertical="center" wrapText="1"/>
    </xf>
    <xf borderId="15" fillId="7" fontId="15" numFmtId="0" xfId="0" applyAlignment="1" applyBorder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20" fillId="7" fontId="15" numFmtId="0" xfId="0" applyAlignment="1" applyBorder="1" applyFont="1">
      <alignment horizontal="center" shrinkToFit="0" vertical="center" wrapText="1"/>
    </xf>
    <xf borderId="25" fillId="3" fontId="16" numFmtId="0" xfId="0" applyAlignment="1" applyBorder="1" applyFont="1">
      <alignment horizontal="left" shrinkToFit="0" vertical="center" wrapText="1"/>
    </xf>
    <xf borderId="41" fillId="0" fontId="16" numFmtId="0" xfId="0" applyAlignment="1" applyBorder="1" applyFont="1">
      <alignment horizontal="center" shrinkToFit="0" vertical="center" wrapText="1"/>
    </xf>
    <xf borderId="42" fillId="3" fontId="16" numFmtId="0" xfId="0" applyAlignment="1" applyBorder="1" applyFont="1">
      <alignment horizontal="left" shrinkToFit="0" vertical="center" wrapText="1"/>
    </xf>
    <xf borderId="41" fillId="3" fontId="16" numFmtId="9" xfId="0" applyAlignment="1" applyBorder="1" applyFont="1" applyNumberFormat="1">
      <alignment horizontal="center" shrinkToFit="0" vertical="center" wrapText="1"/>
    </xf>
    <xf borderId="41" fillId="3" fontId="16" numFmtId="0" xfId="0" applyAlignment="1" applyBorder="1" applyFont="1">
      <alignment horizontal="center" shrinkToFit="0" vertical="center" wrapText="1"/>
    </xf>
    <xf borderId="42" fillId="0" fontId="15" numFmtId="0" xfId="0" applyAlignment="1" applyBorder="1" applyFont="1">
      <alignment horizontal="center" shrinkToFit="0" vertical="center" wrapText="1"/>
    </xf>
    <xf borderId="43" fillId="3" fontId="14" numFmtId="0" xfId="0" applyAlignment="1" applyBorder="1" applyFont="1">
      <alignment horizontal="left" shrinkToFit="0" vertical="center" wrapText="1"/>
    </xf>
    <xf borderId="44" fillId="0" fontId="2" numFmtId="0" xfId="0" applyBorder="1" applyFont="1"/>
    <xf borderId="45" fillId="0" fontId="2" numFmtId="0" xfId="0" applyBorder="1" applyFont="1"/>
    <xf borderId="46" fillId="0" fontId="16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11" fillId="0" fontId="7" numFmtId="165" xfId="0" applyAlignment="1" applyBorder="1" applyFont="1" applyNumberFormat="1">
      <alignment horizontal="center" shrinkToFit="0" textRotation="90" vertical="center" wrapText="1"/>
    </xf>
    <xf borderId="48" fillId="0" fontId="2" numFmtId="0" xfId="0" applyBorder="1" applyFont="1"/>
    <xf borderId="49" fillId="3" fontId="14" numFmtId="0" xfId="0" applyAlignment="1" applyBorder="1" applyFont="1">
      <alignment horizontal="left" vertical="center"/>
    </xf>
    <xf borderId="50" fillId="0" fontId="2" numFmtId="0" xfId="0" applyBorder="1" applyFont="1"/>
    <xf borderId="51" fillId="0" fontId="2" numFmtId="0" xfId="0" applyBorder="1" applyFont="1"/>
    <xf borderId="0" fillId="0" fontId="9" numFmtId="0" xfId="0" applyAlignment="1" applyFont="1">
      <alignment horizontal="right" vertical="center"/>
    </xf>
    <xf borderId="0" fillId="0" fontId="9" numFmtId="0" xfId="0" applyAlignment="1" applyFont="1">
      <alignment horizontal="center" vertical="center"/>
    </xf>
    <xf borderId="12" fillId="7" fontId="14" numFmtId="0" xfId="0" applyAlignment="1" applyBorder="1" applyFont="1">
      <alignment horizontal="center" vertical="center"/>
    </xf>
    <xf borderId="0" fillId="0" fontId="9" numFmtId="9" xfId="0" applyAlignment="1" applyFont="1" applyNumberFormat="1">
      <alignment horizontal="center" vertical="center"/>
    </xf>
    <xf borderId="17" fillId="7" fontId="14" numFmtId="0" xfId="0" applyAlignment="1" applyBorder="1" applyFont="1">
      <alignment horizontal="center" vertical="center"/>
    </xf>
    <xf borderId="52" fillId="7" fontId="14" numFmtId="0" xfId="0" applyAlignment="1" applyBorder="1" applyFont="1">
      <alignment horizontal="center" vertical="center"/>
    </xf>
    <xf borderId="53" fillId="7" fontId="14" numFmtId="0" xfId="0" applyAlignment="1" applyBorder="1" applyFont="1">
      <alignment horizontal="center" vertical="center"/>
    </xf>
    <xf borderId="17" fillId="0" fontId="9" numFmtId="0" xfId="0" applyAlignment="1" applyBorder="1" applyFont="1">
      <alignment horizontal="left" vertical="center"/>
    </xf>
    <xf borderId="54" fillId="8" fontId="4" numFmtId="0" xfId="0" applyAlignment="1" applyBorder="1" applyFill="1" applyFont="1">
      <alignment horizontal="center"/>
    </xf>
    <xf borderId="52" fillId="0" fontId="9" numFmtId="165" xfId="0" applyAlignment="1" applyBorder="1" applyFont="1" applyNumberFormat="1">
      <alignment vertical="center"/>
    </xf>
    <xf borderId="55" fillId="0" fontId="2" numFmtId="0" xfId="0" applyBorder="1" applyFont="1"/>
    <xf borderId="52" fillId="0" fontId="9" numFmtId="164" xfId="0" applyAlignment="1" applyBorder="1" applyFont="1" applyNumberFormat="1">
      <alignment vertical="center"/>
    </xf>
    <xf borderId="56" fillId="0" fontId="2" numFmtId="0" xfId="0" applyBorder="1" applyFont="1"/>
    <xf borderId="53" fillId="3" fontId="14" numFmtId="165" xfId="0" applyAlignment="1" applyBorder="1" applyFont="1" applyNumberFormat="1">
      <alignment vertical="center"/>
    </xf>
    <xf borderId="52" fillId="0" fontId="9" numFmtId="9" xfId="0" applyAlignment="1" applyBorder="1" applyFont="1" applyNumberFormat="1">
      <alignment vertical="center"/>
    </xf>
    <xf borderId="53" fillId="3" fontId="14" numFmtId="164" xfId="0" applyAlignment="1" applyBorder="1" applyFont="1" applyNumberFormat="1">
      <alignment vertical="center"/>
    </xf>
    <xf borderId="0" fillId="0" fontId="17" numFmtId="0" xfId="0" applyFont="1"/>
    <xf borderId="53" fillId="3" fontId="14" numFmtId="9" xfId="0" applyAlignment="1" applyBorder="1" applyFont="1" applyNumberFormat="1">
      <alignment vertical="center"/>
    </xf>
    <xf borderId="17" fillId="9" fontId="15" numFmtId="0" xfId="0" applyAlignment="1" applyBorder="1" applyFill="1" applyFont="1">
      <alignment horizontal="left" vertical="center"/>
    </xf>
    <xf borderId="52" fillId="3" fontId="16" numFmtId="164" xfId="0" applyAlignment="1" applyBorder="1" applyFont="1" applyNumberFormat="1">
      <alignment horizontal="right" vertical="center"/>
    </xf>
    <xf borderId="52" fillId="3" fontId="16" numFmtId="165" xfId="0" applyAlignment="1" applyBorder="1" applyFont="1" applyNumberFormat="1">
      <alignment horizontal="right" vertical="center"/>
    </xf>
    <xf borderId="52" fillId="3" fontId="9" numFmtId="164" xfId="0" applyAlignment="1" applyBorder="1" applyFont="1" applyNumberFormat="1">
      <alignment horizontal="right" vertical="center"/>
    </xf>
    <xf borderId="53" fillId="3" fontId="16" numFmtId="164" xfId="0" applyAlignment="1" applyBorder="1" applyFont="1" applyNumberFormat="1">
      <alignment horizontal="right" vertical="center"/>
    </xf>
    <xf borderId="57" fillId="3" fontId="14" numFmtId="0" xfId="0" applyAlignment="1" applyBorder="1" applyFont="1">
      <alignment horizontal="center" textRotation="90" vertical="center"/>
    </xf>
    <xf borderId="52" fillId="0" fontId="16" numFmtId="0" xfId="0" applyAlignment="1" applyBorder="1" applyFont="1">
      <alignment horizontal="left" shrinkToFit="0" vertical="center" wrapText="1"/>
    </xf>
    <xf borderId="53" fillId="3" fontId="16" numFmtId="165" xfId="0" applyAlignment="1" applyBorder="1" applyFont="1" applyNumberFormat="1">
      <alignment horizontal="right" vertical="center"/>
    </xf>
    <xf borderId="53" fillId="3" fontId="9" numFmtId="164" xfId="0" applyAlignment="1" applyBorder="1" applyFont="1" applyNumberFormat="1">
      <alignment horizontal="right" vertical="center"/>
    </xf>
    <xf borderId="52" fillId="0" fontId="16" numFmtId="0" xfId="0" applyAlignment="1" applyBorder="1" applyFont="1">
      <alignment horizontal="left" shrinkToFit="0" vertical="top" wrapText="1"/>
    </xf>
    <xf borderId="52" fillId="0" fontId="9" numFmtId="0" xfId="0" applyAlignment="1" applyBorder="1" applyFont="1">
      <alignment vertical="center"/>
    </xf>
    <xf borderId="53" fillId="3" fontId="9" numFmtId="164" xfId="0" applyAlignment="1" applyBorder="1" applyFont="1" applyNumberFormat="1">
      <alignment vertical="center"/>
    </xf>
    <xf borderId="58" fillId="0" fontId="2" numFmtId="0" xfId="0" applyBorder="1" applyFont="1"/>
    <xf borderId="53" fillId="3" fontId="9" numFmtId="165" xfId="0" applyAlignment="1" applyBorder="1" applyFont="1" applyNumberFormat="1">
      <alignment vertical="center"/>
    </xf>
    <xf borderId="53" fillId="3" fontId="9" numFmtId="0" xfId="0" applyAlignment="1" applyBorder="1" applyFont="1">
      <alignment vertical="center"/>
    </xf>
    <xf borderId="59" fillId="0" fontId="2" numFmtId="0" xfId="0" applyBorder="1" applyFont="1"/>
    <xf borderId="41" fillId="0" fontId="16" numFmtId="0" xfId="0" applyAlignment="1" applyBorder="1" applyFont="1">
      <alignment horizontal="left" shrinkToFit="0" vertical="top" wrapText="1"/>
    </xf>
    <xf borderId="41" fillId="0" fontId="9" numFmtId="0" xfId="0" applyAlignment="1" applyBorder="1" applyFont="1">
      <alignment vertical="center"/>
    </xf>
    <xf borderId="60" fillId="3" fontId="9" numFmtId="0" xfId="0" applyAlignment="1" applyBorder="1" applyFont="1">
      <alignment vertical="center"/>
    </xf>
    <xf borderId="41" fillId="0" fontId="16" numFmtId="0" xfId="0" applyAlignment="1" applyBorder="1" applyFont="1">
      <alignment horizontal="left" shrinkToFit="0" vertical="center" wrapText="1"/>
    </xf>
    <xf borderId="31" fillId="3" fontId="14" numFmtId="0" xfId="0" applyAlignment="1" applyBorder="1" applyFont="1">
      <alignment horizontal="center" shrinkToFit="0" vertical="center" wrapText="1"/>
    </xf>
    <xf borderId="61" fillId="3" fontId="14" numFmtId="9" xfId="0" applyAlignment="1" applyBorder="1" applyFont="1" applyNumberFormat="1">
      <alignment horizontal="center" shrinkToFit="0" vertical="center" wrapText="1"/>
    </xf>
    <xf borderId="62" fillId="0" fontId="2" numFmtId="0" xfId="0" applyBorder="1" applyFont="1"/>
    <xf borderId="63" fillId="0" fontId="2" numFmtId="0" xfId="0" applyBorder="1" applyFont="1"/>
    <xf borderId="61" fillId="3" fontId="14" numFmtId="9" xfId="0" applyAlignment="1" applyBorder="1" applyFont="1" applyNumberFormat="1">
      <alignment horizontal="center" vertical="center"/>
    </xf>
    <xf borderId="46" fillId="0" fontId="2" numFmtId="0" xfId="0" applyBorder="1" applyFont="1"/>
    <xf borderId="64" fillId="0" fontId="2" numFmtId="0" xfId="0" applyBorder="1" applyFont="1"/>
    <xf borderId="65" fillId="4" fontId="14" numFmtId="0" xfId="0" applyAlignment="1" applyBorder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4" numFmtId="0" xfId="0" applyAlignment="1" applyBorder="1" applyFont="1">
      <alignment horizontal="center" vertical="center"/>
    </xf>
    <xf borderId="65" fillId="6" fontId="14" numFmtId="0" xfId="0" applyAlignment="1" applyBorder="1" applyFont="1">
      <alignment horizontal="center" vertical="center"/>
    </xf>
    <xf borderId="68" fillId="0" fontId="2" numFmtId="0" xfId="0" applyBorder="1" applyFont="1"/>
    <xf borderId="0" fillId="0" fontId="18" numFmtId="0" xfId="0" applyFont="1"/>
    <xf borderId="69" fillId="3" fontId="14" numFmtId="0" xfId="0" applyAlignment="1" applyBorder="1" applyFont="1">
      <alignment horizontal="center" vertical="center"/>
    </xf>
    <xf borderId="61" fillId="3" fontId="9" numFmtId="0" xfId="0" applyAlignment="1" applyBorder="1" applyFont="1">
      <alignment horizontal="center" vertical="center"/>
    </xf>
    <xf borderId="43" fillId="3" fontId="9" numFmtId="0" xfId="0" applyAlignment="1" applyBorder="1" applyFont="1">
      <alignment horizontal="center" vertical="center"/>
    </xf>
    <xf borderId="12" fillId="3" fontId="19" numFmtId="0" xfId="0" applyAlignment="1" applyBorder="1" applyFont="1">
      <alignment horizontal="left" vertical="center"/>
    </xf>
    <xf borderId="15" fillId="3" fontId="20" numFmtId="0" xfId="0" applyAlignment="1" applyBorder="1" applyFont="1">
      <alignment horizontal="center" vertical="center"/>
    </xf>
    <xf borderId="17" fillId="0" fontId="16" numFmtId="0" xfId="0" applyAlignment="1" applyBorder="1" applyFont="1">
      <alignment horizontal="left" readingOrder="0" shrinkToFit="0" vertical="top" wrapText="1"/>
    </xf>
    <xf borderId="20" fillId="0" fontId="16" numFmtId="17" xfId="0" applyAlignment="1" applyBorder="1" applyFont="1" applyNumberFormat="1">
      <alignment horizontal="center" shrinkToFit="0" vertical="center" wrapText="1"/>
    </xf>
    <xf borderId="17" fillId="0" fontId="16" numFmtId="0" xfId="0" applyAlignment="1" applyBorder="1" applyFont="1">
      <alignment horizontal="left" shrinkToFit="0" vertical="top" wrapText="1"/>
    </xf>
    <xf borderId="20" fillId="0" fontId="16" numFmtId="17" xfId="0" applyAlignment="1" applyBorder="1" applyFont="1" applyNumberFormat="1">
      <alignment horizontal="center" shrinkToFit="0" vertical="top" wrapText="1"/>
    </xf>
    <xf borderId="25" fillId="0" fontId="16" numFmtId="0" xfId="0" applyAlignment="1" applyBorder="1" applyFont="1">
      <alignment horizontal="left" readingOrder="0" shrinkToFit="0" vertical="top" wrapText="1"/>
    </xf>
    <xf borderId="42" fillId="0" fontId="16" numFmtId="0" xfId="0" applyAlignment="1" applyBorder="1" applyFont="1">
      <alignment horizontal="left" shrinkToFit="0" vertical="top" wrapText="1"/>
    </xf>
    <xf borderId="70" fillId="8" fontId="9" numFmtId="0" xfId="0" applyAlignment="1" applyBorder="1" applyFont="1">
      <alignment horizontal="center" vertical="center"/>
    </xf>
    <xf borderId="71" fillId="0" fontId="2" numFmtId="0" xfId="0" applyBorder="1" applyFont="1"/>
    <xf borderId="12" fillId="3" fontId="19" numFmtId="0" xfId="0" applyAlignment="1" applyBorder="1" applyFont="1">
      <alignment horizontal="left" readingOrder="0" vertical="center"/>
    </xf>
    <xf borderId="52" fillId="0" fontId="14" numFmtId="9" xfId="0" applyAlignment="1" applyBorder="1" applyFont="1" applyNumberFormat="1">
      <alignment vertical="center"/>
    </xf>
    <xf borderId="52" fillId="0" fontId="14" numFmtId="164" xfId="0" applyAlignment="1" applyBorder="1" applyFont="1" applyNumberFormat="1">
      <alignment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axId val="711809927"/>
        <c:axId val="699270478"/>
      </c:lineChart>
      <c:catAx>
        <c:axId val="7118099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99270478"/>
      </c:catAx>
      <c:valAx>
        <c:axId val="6992704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1180992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817690314"/>
        <c:axId val="1139305919"/>
      </c:lineChart>
      <c:catAx>
        <c:axId val="18176903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39305919"/>
      </c:catAx>
      <c:valAx>
        <c:axId val="11393059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1769031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axId val="449773663"/>
        <c:axId val="400741318"/>
      </c:lineChart>
      <c:catAx>
        <c:axId val="449773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00741318"/>
      </c:catAx>
      <c:valAx>
        <c:axId val="4007413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4977366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80097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53273afe-d6a7-4485-a1a1-cc74840c6d27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21T15:47:24.00" personId="{53273afe-d6a7-4485-a1a1-cc74840c6d27}" id="{47fdb495-b231-4946-8479-6270eb473883}" done="0">
    <x18tc:text xml:space="preserve">Importante aquí establecer para cada indicador la meta final deseada de forma razonable, que se proyecta al cierre de la presente vigencia</x18tc:text>
  </x18tc:threadedComment>
  <x18tc:threadedComment ref="J2" dT="2026-07-21T15:47:24.00" personId="{53273afe-d6a7-4485-a1a1-cc74840c6d27}" id="{782b171b-3de4-42a4-a3c2-1cbbf16b0cde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1.43"/>
    <col customWidth="1" hidden="1" min="26" max="26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6"/>
      <c r="Z1" s="6"/>
    </row>
    <row r="2" ht="30.75" customHeight="1">
      <c r="A2" s="7" t="s">
        <v>2</v>
      </c>
      <c r="B2" s="8"/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2"/>
      <c r="I2" s="5"/>
      <c r="J2" s="12" t="s">
        <v>8</v>
      </c>
      <c r="K2" s="12" t="s">
        <v>9</v>
      </c>
      <c r="L2" s="13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  <c r="Y2" s="6"/>
      <c r="Z2" s="6"/>
    </row>
    <row r="3" ht="31.5" customHeight="1">
      <c r="A3" s="14"/>
      <c r="B3" s="15"/>
      <c r="C3" s="16"/>
      <c r="D3" s="16"/>
      <c r="E3" s="16"/>
      <c r="F3" s="16"/>
      <c r="G3" s="17" t="s">
        <v>11</v>
      </c>
      <c r="H3" s="18" t="s">
        <v>12</v>
      </c>
      <c r="I3" s="19" t="s">
        <v>13</v>
      </c>
      <c r="J3" s="16"/>
      <c r="K3" s="16"/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20" t="s">
        <v>22</v>
      </c>
      <c r="T3" s="20" t="s">
        <v>23</v>
      </c>
      <c r="U3" s="20" t="s">
        <v>24</v>
      </c>
      <c r="V3" s="20" t="s">
        <v>25</v>
      </c>
      <c r="W3" s="20" t="s">
        <v>26</v>
      </c>
      <c r="X3" s="20" t="s">
        <v>27</v>
      </c>
      <c r="Y3" s="24"/>
      <c r="Z3" s="24"/>
    </row>
    <row r="4" ht="60.75" customHeight="1">
      <c r="A4" s="25" t="s">
        <v>28</v>
      </c>
      <c r="B4" s="26" t="s">
        <v>29</v>
      </c>
      <c r="C4" s="27" t="s">
        <v>30</v>
      </c>
      <c r="D4" s="29" t="s">
        <v>31</v>
      </c>
      <c r="E4" s="32" t="s">
        <v>32</v>
      </c>
      <c r="F4" s="32" t="s">
        <v>33</v>
      </c>
      <c r="G4" s="34" t="s">
        <v>34</v>
      </c>
      <c r="H4" s="34" t="s">
        <v>35</v>
      </c>
      <c r="I4" s="34" t="s">
        <v>36</v>
      </c>
      <c r="J4" s="37">
        <v>0.9</v>
      </c>
      <c r="K4" s="37">
        <v>0.95</v>
      </c>
      <c r="L4" s="37">
        <f>'01'!$O$15</f>
        <v>1</v>
      </c>
      <c r="M4" s="37" t="str">
        <f>'01'!$C$15</f>
        <v>-</v>
      </c>
      <c r="N4" s="37" t="str">
        <f>'01'!$D$15</f>
        <v>-</v>
      </c>
      <c r="O4" s="37" t="str">
        <f>'01'!$E$15</f>
        <v>-</v>
      </c>
      <c r="P4" s="37" t="str">
        <f>'01'!$F$15</f>
        <v>-</v>
      </c>
      <c r="Q4" s="37" t="str">
        <f>'01'!$G$15</f>
        <v>-</v>
      </c>
      <c r="R4" s="37">
        <f>'01'!$H$15</f>
        <v>1</v>
      </c>
      <c r="S4" s="37" t="str">
        <f>'01'!$I$15</f>
        <v>-</v>
      </c>
      <c r="T4" s="37" t="str">
        <f>'01'!$J$15</f>
        <v>-</v>
      </c>
      <c r="U4" s="37">
        <f>'01'!$K$15</f>
        <v>1</v>
      </c>
      <c r="V4" s="37">
        <f>'01'!$L$15</f>
        <v>1</v>
      </c>
      <c r="W4" s="37" t="str">
        <f>'01'!$M$15</f>
        <v>-</v>
      </c>
      <c r="X4" s="37" t="str">
        <f>'01'!$N$15</f>
        <v>-</v>
      </c>
      <c r="Y4" s="24"/>
      <c r="Z4" s="24"/>
    </row>
    <row r="5" ht="83.25" customHeight="1">
      <c r="A5" s="25" t="s">
        <v>40</v>
      </c>
      <c r="B5" s="26" t="s">
        <v>41</v>
      </c>
      <c r="C5" s="27" t="s">
        <v>42</v>
      </c>
      <c r="D5" s="29" t="s">
        <v>43</v>
      </c>
      <c r="E5" s="32" t="s">
        <v>44</v>
      </c>
      <c r="F5" s="32" t="s">
        <v>45</v>
      </c>
      <c r="G5" s="34" t="s">
        <v>46</v>
      </c>
      <c r="H5" s="34" t="s">
        <v>48</v>
      </c>
      <c r="I5" s="34" t="s">
        <v>49</v>
      </c>
      <c r="J5" s="37">
        <v>0.85</v>
      </c>
      <c r="K5" s="37">
        <v>0.9</v>
      </c>
      <c r="L5" s="37">
        <f>'02'!$O$15</f>
        <v>0.94</v>
      </c>
      <c r="M5" s="37" t="str">
        <f>'02'!$C$15</f>
        <v>-</v>
      </c>
      <c r="N5" s="37" t="str">
        <f>'02'!$D$15</f>
        <v>-</v>
      </c>
      <c r="O5" s="37" t="str">
        <f>'02'!$E$15</f>
        <v>-</v>
      </c>
      <c r="P5" s="37" t="str">
        <f>'02'!$F$15</f>
        <v>-</v>
      </c>
      <c r="Q5" s="37" t="str">
        <f>'02'!$G$15</f>
        <v>-</v>
      </c>
      <c r="R5" s="37" t="str">
        <f>'02'!$H$15</f>
        <v>-</v>
      </c>
      <c r="S5" s="37" t="str">
        <f>'02'!$I$15</f>
        <v>-</v>
      </c>
      <c r="T5" s="37" t="str">
        <f>'02'!$J$15</f>
        <v>-</v>
      </c>
      <c r="U5" s="37" t="str">
        <f>'02'!$K$15</f>
        <v>-</v>
      </c>
      <c r="V5" s="37" t="str">
        <f>'02'!$L$15</f>
        <v>-</v>
      </c>
      <c r="W5" s="37" t="str">
        <f>'02'!$M$15</f>
        <v>-</v>
      </c>
      <c r="X5" s="37">
        <f>'02'!$N$15</f>
        <v>0.94</v>
      </c>
      <c r="Y5" s="24"/>
      <c r="Z5" s="24"/>
    </row>
    <row r="6" ht="81.0" customHeight="1">
      <c r="A6" s="25" t="s">
        <v>60</v>
      </c>
      <c r="B6" s="26" t="s">
        <v>62</v>
      </c>
      <c r="C6" s="27" t="s">
        <v>63</v>
      </c>
      <c r="D6" s="29" t="s">
        <v>64</v>
      </c>
      <c r="E6" s="32" t="s">
        <v>32</v>
      </c>
      <c r="F6" s="32" t="s">
        <v>45</v>
      </c>
      <c r="G6" s="34" t="s">
        <v>65</v>
      </c>
      <c r="H6" s="34" t="s">
        <v>66</v>
      </c>
      <c r="I6" s="34" t="s">
        <v>67</v>
      </c>
      <c r="J6" s="73">
        <v>5.0</v>
      </c>
      <c r="K6" s="73">
        <v>4.5</v>
      </c>
      <c r="L6" s="73" t="str">
        <f>'03'!$O$15</f>
        <v>-</v>
      </c>
      <c r="M6" s="73" t="str">
        <f>'03'!$C$15</f>
        <v>-</v>
      </c>
      <c r="N6" s="73" t="str">
        <f>'03'!$D$15</f>
        <v>-</v>
      </c>
      <c r="O6" s="73" t="str">
        <f>'03'!$E$15</f>
        <v>-</v>
      </c>
      <c r="P6" s="73" t="str">
        <f>'03'!$F$15</f>
        <v>-</v>
      </c>
      <c r="Q6" s="73" t="str">
        <f>'03'!$G$15</f>
        <v>-</v>
      </c>
      <c r="R6" s="73" t="str">
        <f>'03'!$H$15</f>
        <v>-</v>
      </c>
      <c r="S6" s="73" t="str">
        <f>'03'!$I$15</f>
        <v>-</v>
      </c>
      <c r="T6" s="73" t="str">
        <f>'03'!$J$15</f>
        <v>-</v>
      </c>
      <c r="U6" s="73" t="str">
        <f>'03'!$K$15</f>
        <v>-</v>
      </c>
      <c r="V6" s="73" t="str">
        <f>'03'!$L$15</f>
        <v>-</v>
      </c>
      <c r="W6" s="73" t="str">
        <f>'03'!$M$15</f>
        <v>-</v>
      </c>
      <c r="X6" s="73" t="str">
        <f>'03'!$N$15</f>
        <v>-</v>
      </c>
      <c r="Y6" s="24"/>
      <c r="Z6" s="24"/>
    </row>
    <row r="7" ht="5.25" customHeight="1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90"/>
      <c r="Y7" s="6"/>
      <c r="Z7" s="6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94" t="s">
        <v>73</v>
      </c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94" t="s">
        <v>74</v>
      </c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94" t="s">
        <v>75</v>
      </c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94" t="s">
        <v>77</v>
      </c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94" t="s">
        <v>78</v>
      </c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94" t="s">
        <v>79</v>
      </c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94" t="s">
        <v>82</v>
      </c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94" t="s">
        <v>1</v>
      </c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94" t="s">
        <v>85</v>
      </c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94" t="s">
        <v>86</v>
      </c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94" t="s">
        <v>89</v>
      </c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94" t="s">
        <v>90</v>
      </c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94" t="s">
        <v>92</v>
      </c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94" t="s">
        <v>33</v>
      </c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94" t="s">
        <v>94</v>
      </c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94" t="s">
        <v>45</v>
      </c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29" t="s">
        <v>32</v>
      </c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29" t="s">
        <v>96</v>
      </c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29" t="s">
        <v>99</v>
      </c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29" t="s">
        <v>103</v>
      </c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29" t="s">
        <v>107</v>
      </c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29" t="s">
        <v>44</v>
      </c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7:X7"/>
  </mergeCells>
  <conditionalFormatting sqref="L4:X4">
    <cfRule type="cellIs" dxfId="0" priority="1" operator="equal">
      <formula>"-"</formula>
    </cfRule>
  </conditionalFormatting>
  <conditionalFormatting sqref="L4:X4">
    <cfRule type="containsBlanks" dxfId="0" priority="2">
      <formula>LEN(TRIM(L4))=0</formula>
    </cfRule>
  </conditionalFormatting>
  <conditionalFormatting sqref="L4:X4">
    <cfRule type="cellIs" dxfId="1" priority="3" operator="greaterThan">
      <formula>0.7099</formula>
    </cfRule>
  </conditionalFormatting>
  <conditionalFormatting sqref="L4:X4">
    <cfRule type="cellIs" dxfId="2" priority="4" operator="between">
      <formula>0.5999</formula>
      <formula>0.7099</formula>
    </cfRule>
  </conditionalFormatting>
  <conditionalFormatting sqref="L4:X4">
    <cfRule type="cellIs" dxfId="3" priority="5" operator="lessThan">
      <formula>0.5999</formula>
    </cfRule>
  </conditionalFormatting>
  <conditionalFormatting sqref="L5:X5">
    <cfRule type="cellIs" dxfId="3" priority="6" operator="lessThan">
      <formula>0.61</formula>
    </cfRule>
  </conditionalFormatting>
  <conditionalFormatting sqref="L5:X5">
    <cfRule type="cellIs" dxfId="2" priority="7" operator="between">
      <formula>0.61</formula>
      <formula>0.809</formula>
    </cfRule>
  </conditionalFormatting>
  <conditionalFormatting sqref="L5:X5">
    <cfRule type="cellIs" dxfId="1" priority="8" operator="between">
      <formula>0.81</formula>
      <formula>100</formula>
    </cfRule>
  </conditionalFormatting>
  <conditionalFormatting sqref="L6:X6">
    <cfRule type="cellIs" dxfId="0" priority="9" operator="equal">
      <formula>"-"</formula>
    </cfRule>
  </conditionalFormatting>
  <conditionalFormatting sqref="L6:X6">
    <cfRule type="cellIs" dxfId="3" priority="10" operator="greaterThan">
      <formula>10</formula>
    </cfRule>
  </conditionalFormatting>
  <conditionalFormatting sqref="L6:X6">
    <cfRule type="cellIs" dxfId="2" priority="11" operator="between">
      <formula>5.1</formula>
      <formula>10</formula>
    </cfRule>
  </conditionalFormatting>
  <conditionalFormatting sqref="L6:X6">
    <cfRule type="cellIs" dxfId="1" priority="12" operator="between">
      <formula>0</formula>
      <formula>5</formula>
    </cfRule>
  </conditionalFormatting>
  <dataValidations>
    <dataValidation type="list" allowBlank="1" showErrorMessage="1" sqref="F4:F6">
      <formula1>$Z$23:$Z$25</formula1>
    </dataValidation>
    <dataValidation type="list" allowBlank="1" showErrorMessage="1" sqref="E4:E6">
      <formula1>$Z$27:$Z$32</formula1>
    </dataValidation>
    <dataValidation type="list" allowBlank="1" showErrorMessage="1" sqref="J1">
      <formula1>$Z$9:$Z$21</formula1>
    </dataValidation>
  </dataValidations>
  <printOptions/>
  <pageMargins bottom="0.7874015748031497" footer="0.0" header="0.0" left="0.2755905511811024" right="0.6299212598425197" top="1.3779527559055118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1" t="s">
        <v>21</v>
      </c>
      <c r="B1" s="22"/>
      <c r="C1" s="22"/>
      <c r="D1" s="22"/>
      <c r="E1" s="23"/>
      <c r="F1" s="28" t="str">
        <f>'SET-G. Recursos Humanos'!J1</f>
        <v>GESTIÓN DE RECURSOS HUMANOS</v>
      </c>
      <c r="G1" s="22"/>
      <c r="H1" s="22"/>
      <c r="I1" s="22"/>
      <c r="J1" s="22"/>
      <c r="K1" s="22"/>
      <c r="L1" s="22"/>
      <c r="M1" s="22"/>
      <c r="N1" s="22"/>
      <c r="O1" s="30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5.75" customHeight="1">
      <c r="A2" s="33" t="s">
        <v>2</v>
      </c>
      <c r="B2" s="35"/>
      <c r="C2" s="35"/>
      <c r="D2" s="35"/>
      <c r="E2" s="36"/>
      <c r="F2" s="39" t="str">
        <f>'SET-G. Recursos Humanos'!$B4</f>
        <v>Cumplimiento de programas de formación y capacitación. </v>
      </c>
      <c r="G2" s="41"/>
      <c r="H2" s="41"/>
      <c r="I2" s="41"/>
      <c r="J2" s="41"/>
      <c r="K2" s="41"/>
      <c r="L2" s="41"/>
      <c r="M2" s="41"/>
      <c r="N2" s="41"/>
      <c r="O2" s="42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5.75" customHeight="1">
      <c r="A3" s="33" t="s">
        <v>37</v>
      </c>
      <c r="B3" s="35"/>
      <c r="C3" s="35"/>
      <c r="D3" s="35"/>
      <c r="E3" s="36"/>
      <c r="F3" s="43" t="str">
        <f>'SET-G. Recursos Humanos'!F4</f>
        <v>Eficiencia </v>
      </c>
      <c r="G3" s="35"/>
      <c r="H3" s="35"/>
      <c r="I3" s="35"/>
      <c r="J3" s="35"/>
      <c r="K3" s="35"/>
      <c r="L3" s="35"/>
      <c r="M3" s="35"/>
      <c r="N3" s="35"/>
      <c r="O3" s="4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17.25" customHeight="1">
      <c r="A4" s="44" t="s">
        <v>38</v>
      </c>
      <c r="B4" s="45"/>
      <c r="C4" s="45"/>
      <c r="D4" s="45"/>
      <c r="E4" s="46"/>
      <c r="F4" s="47" t="s">
        <v>39</v>
      </c>
      <c r="G4" s="48" t="str">
        <f>'SET-G. Recursos Humanos'!A4</f>
        <v>IN01</v>
      </c>
      <c r="H4" s="45"/>
      <c r="I4" s="45"/>
      <c r="J4" s="45"/>
      <c r="K4" s="45"/>
      <c r="L4" s="45"/>
      <c r="M4" s="45"/>
      <c r="N4" s="45"/>
      <c r="O4" s="49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2.75" customHeight="1">
      <c r="A5" s="50" t="s">
        <v>47</v>
      </c>
      <c r="B5" s="51"/>
      <c r="C5" s="51"/>
      <c r="D5" s="52"/>
      <c r="E5" s="53" t="s">
        <v>50</v>
      </c>
      <c r="F5" s="54" t="s">
        <v>51</v>
      </c>
      <c r="G5" s="52"/>
      <c r="H5" s="53" t="s">
        <v>52</v>
      </c>
      <c r="I5" s="53" t="s">
        <v>53</v>
      </c>
      <c r="J5" s="54" t="s">
        <v>54</v>
      </c>
      <c r="K5" s="52"/>
      <c r="L5" s="55" t="s">
        <v>55</v>
      </c>
      <c r="M5" s="22"/>
      <c r="N5" s="22"/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46.5" customHeight="1">
      <c r="A6" s="56"/>
      <c r="B6" s="57"/>
      <c r="C6" s="57"/>
      <c r="D6" s="58"/>
      <c r="E6" s="59"/>
      <c r="F6" s="60"/>
      <c r="G6" s="58"/>
      <c r="H6" s="59"/>
      <c r="I6" s="59"/>
      <c r="J6" s="60"/>
      <c r="K6" s="58"/>
      <c r="L6" s="61" t="s">
        <v>56</v>
      </c>
      <c r="M6" s="36"/>
      <c r="N6" s="61" t="s">
        <v>57</v>
      </c>
      <c r="O6" s="40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65.25" customHeight="1">
      <c r="A7" s="62" t="str">
        <f>'SET-G. Recursos Humanos'!$C4</f>
        <v>Garantizar la formación adecuada  a los funcionarios de la entidad de acuerdo al Plan de Formación y Capacitación para cada vigencia. </v>
      </c>
      <c r="B7" s="45"/>
      <c r="C7" s="45"/>
      <c r="D7" s="46"/>
      <c r="E7" s="63" t="s">
        <v>58</v>
      </c>
      <c r="F7" s="64" t="str">
        <f>'SET-G. Recursos Humanos'!$D4</f>
        <v>(Total de capacitaciones realizadas /Capacitaciones programadas) * 100</v>
      </c>
      <c r="G7" s="46"/>
      <c r="H7" s="65">
        <f>$O14</f>
        <v>0.95</v>
      </c>
      <c r="I7" s="66" t="str">
        <f>'SET-G. Recursos Humanos'!$E4</f>
        <v>Mensual</v>
      </c>
      <c r="J7" s="67" t="s">
        <v>59</v>
      </c>
      <c r="K7" s="45"/>
      <c r="L7" s="45"/>
      <c r="M7" s="45"/>
      <c r="N7" s="45"/>
      <c r="O7" s="49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3.5" customHeight="1">
      <c r="A8" s="68" t="s">
        <v>61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70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21.75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4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5.0" customHeight="1">
      <c r="A10" s="75" t="s">
        <v>68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31"/>
      <c r="Q10" s="31"/>
      <c r="R10" s="31"/>
      <c r="S10" s="31"/>
      <c r="T10" s="31"/>
      <c r="U10" s="31"/>
      <c r="V10" s="78"/>
      <c r="W10" s="79"/>
      <c r="X10" s="79"/>
      <c r="Y10" s="31"/>
      <c r="Z10" s="31"/>
    </row>
    <row r="11" ht="16.5" customHeight="1">
      <c r="A11" s="80" t="s">
        <v>69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0"/>
      <c r="P11" s="31"/>
      <c r="Q11" s="31"/>
      <c r="R11" s="31"/>
      <c r="S11" s="31"/>
      <c r="T11" s="31"/>
      <c r="U11" s="31"/>
      <c r="V11" s="78"/>
      <c r="W11" s="81"/>
      <c r="X11" s="81"/>
      <c r="Y11" s="31"/>
      <c r="Z11" s="31"/>
    </row>
    <row r="12" ht="16.5" customHeight="1">
      <c r="A12" s="82" t="s">
        <v>70</v>
      </c>
      <c r="B12" s="36"/>
      <c r="C12" s="83" t="s">
        <v>15</v>
      </c>
      <c r="D12" s="83" t="s">
        <v>16</v>
      </c>
      <c r="E12" s="83" t="s">
        <v>17</v>
      </c>
      <c r="F12" s="83" t="s">
        <v>18</v>
      </c>
      <c r="G12" s="83" t="s">
        <v>19</v>
      </c>
      <c r="H12" s="83" t="s">
        <v>20</v>
      </c>
      <c r="I12" s="83" t="s">
        <v>22</v>
      </c>
      <c r="J12" s="83" t="s">
        <v>23</v>
      </c>
      <c r="K12" s="83" t="s">
        <v>24</v>
      </c>
      <c r="L12" s="83" t="s">
        <v>25</v>
      </c>
      <c r="M12" s="83" t="s">
        <v>26</v>
      </c>
      <c r="N12" s="83" t="s">
        <v>27</v>
      </c>
      <c r="O12" s="84" t="s">
        <v>71</v>
      </c>
      <c r="P12" s="31"/>
      <c r="Q12" s="31"/>
      <c r="R12" s="31"/>
      <c r="S12" s="31"/>
      <c r="T12" s="31"/>
      <c r="U12" s="31"/>
      <c r="V12" s="78"/>
      <c r="W12" s="81"/>
      <c r="X12" s="81"/>
      <c r="Y12" s="31"/>
      <c r="Z12" s="31"/>
    </row>
    <row r="13" ht="16.5" customHeight="1">
      <c r="A13" s="85" t="s">
        <v>8</v>
      </c>
      <c r="B13" s="36"/>
      <c r="C13" s="92">
        <f t="shared" ref="C13:N13" si="1">$O$13</f>
        <v>0.9</v>
      </c>
      <c r="D13" s="92">
        <f t="shared" si="1"/>
        <v>0.9</v>
      </c>
      <c r="E13" s="92">
        <f t="shared" si="1"/>
        <v>0.9</v>
      </c>
      <c r="F13" s="92">
        <f t="shared" si="1"/>
        <v>0.9</v>
      </c>
      <c r="G13" s="92">
        <f t="shared" si="1"/>
        <v>0.9</v>
      </c>
      <c r="H13" s="92">
        <f t="shared" si="1"/>
        <v>0.9</v>
      </c>
      <c r="I13" s="92">
        <f t="shared" si="1"/>
        <v>0.9</v>
      </c>
      <c r="J13" s="92">
        <f t="shared" si="1"/>
        <v>0.9</v>
      </c>
      <c r="K13" s="92">
        <f t="shared" si="1"/>
        <v>0.9</v>
      </c>
      <c r="L13" s="92">
        <f t="shared" si="1"/>
        <v>0.9</v>
      </c>
      <c r="M13" s="92">
        <f t="shared" si="1"/>
        <v>0.9</v>
      </c>
      <c r="N13" s="92">
        <f t="shared" si="1"/>
        <v>0.9</v>
      </c>
      <c r="O13" s="95">
        <f>'SET-G. Recursos Humanos'!J4</f>
        <v>0.9</v>
      </c>
      <c r="P13" s="31"/>
      <c r="Q13" s="31"/>
      <c r="R13" s="31"/>
      <c r="S13" s="31"/>
      <c r="T13" s="31"/>
      <c r="U13" s="31"/>
      <c r="V13" s="78"/>
      <c r="W13" s="81"/>
      <c r="X13" s="81"/>
      <c r="Y13" s="31"/>
      <c r="Z13" s="31"/>
    </row>
    <row r="14" ht="17.25" customHeight="1">
      <c r="A14" s="85" t="s">
        <v>72</v>
      </c>
      <c r="B14" s="36"/>
      <c r="C14" s="92">
        <f t="shared" ref="C14:N14" si="2">$O$14</f>
        <v>0.95</v>
      </c>
      <c r="D14" s="92">
        <f t="shared" si="2"/>
        <v>0.95</v>
      </c>
      <c r="E14" s="92">
        <f t="shared" si="2"/>
        <v>0.95</v>
      </c>
      <c r="F14" s="92">
        <f t="shared" si="2"/>
        <v>0.95</v>
      </c>
      <c r="G14" s="92">
        <f t="shared" si="2"/>
        <v>0.95</v>
      </c>
      <c r="H14" s="92">
        <f t="shared" si="2"/>
        <v>0.95</v>
      </c>
      <c r="I14" s="92">
        <f t="shared" si="2"/>
        <v>0.95</v>
      </c>
      <c r="J14" s="92">
        <f t="shared" si="2"/>
        <v>0.95</v>
      </c>
      <c r="K14" s="92">
        <f t="shared" si="2"/>
        <v>0.95</v>
      </c>
      <c r="L14" s="92">
        <f t="shared" si="2"/>
        <v>0.95</v>
      </c>
      <c r="M14" s="92">
        <f t="shared" si="2"/>
        <v>0.95</v>
      </c>
      <c r="N14" s="92">
        <f t="shared" si="2"/>
        <v>0.95</v>
      </c>
      <c r="O14" s="95">
        <f>'SET-G. Recursos Humanos'!K4</f>
        <v>0.95</v>
      </c>
      <c r="P14" s="31"/>
      <c r="Q14" s="31"/>
      <c r="R14" s="31"/>
      <c r="S14" s="31"/>
      <c r="T14" s="31"/>
      <c r="U14" s="31"/>
      <c r="V14" s="78"/>
      <c r="W14" s="81"/>
      <c r="X14" s="81"/>
      <c r="Y14" s="31"/>
      <c r="Z14" s="31"/>
    </row>
    <row r="15" ht="17.25" customHeight="1">
      <c r="A15" s="96" t="s">
        <v>76</v>
      </c>
      <c r="B15" s="36"/>
      <c r="C15" s="99" t="str">
        <f t="shared" ref="C15:O15" si="3">IF((C17),C16/C17,"-")</f>
        <v>-</v>
      </c>
      <c r="D15" s="99" t="str">
        <f t="shared" si="3"/>
        <v>-</v>
      </c>
      <c r="E15" s="99" t="str">
        <f t="shared" si="3"/>
        <v>-</v>
      </c>
      <c r="F15" s="99" t="str">
        <f t="shared" si="3"/>
        <v>-</v>
      </c>
      <c r="G15" s="99" t="str">
        <f t="shared" si="3"/>
        <v>-</v>
      </c>
      <c r="H15" s="99">
        <f t="shared" si="3"/>
        <v>1</v>
      </c>
      <c r="I15" s="99" t="str">
        <f t="shared" si="3"/>
        <v>-</v>
      </c>
      <c r="J15" s="99" t="str">
        <f t="shared" si="3"/>
        <v>-</v>
      </c>
      <c r="K15" s="99">
        <f t="shared" si="3"/>
        <v>1</v>
      </c>
      <c r="L15" s="99">
        <f t="shared" si="3"/>
        <v>1</v>
      </c>
      <c r="M15" s="99" t="str">
        <f t="shared" si="3"/>
        <v>-</v>
      </c>
      <c r="N15" s="99" t="str">
        <f t="shared" si="3"/>
        <v>-</v>
      </c>
      <c r="O15" s="104">
        <f t="shared" si="3"/>
        <v>1</v>
      </c>
      <c r="P15" s="31"/>
      <c r="Q15" s="31"/>
      <c r="R15" s="31"/>
      <c r="S15" s="31"/>
      <c r="T15" s="31"/>
      <c r="U15" s="31"/>
      <c r="V15" s="78"/>
      <c r="W15" s="81"/>
      <c r="X15" s="81"/>
      <c r="Y15" s="31"/>
      <c r="Z15" s="31"/>
    </row>
    <row r="16" ht="23.25" customHeight="1">
      <c r="A16" s="101" t="s">
        <v>80</v>
      </c>
      <c r="B16" s="102" t="s">
        <v>83</v>
      </c>
      <c r="C16" s="106"/>
      <c r="D16" s="106"/>
      <c r="E16" s="106"/>
      <c r="F16" s="106"/>
      <c r="G16" s="106"/>
      <c r="H16" s="106">
        <v>1.0</v>
      </c>
      <c r="I16" s="106"/>
      <c r="J16" s="106"/>
      <c r="K16" s="106">
        <v>1.0</v>
      </c>
      <c r="L16" s="106">
        <v>2.0</v>
      </c>
      <c r="M16" s="106"/>
      <c r="N16" s="106"/>
      <c r="O16" s="110">
        <f t="shared" ref="O16:O17" si="4">SUM(C16:N16)</f>
        <v>4</v>
      </c>
      <c r="P16" s="31"/>
      <c r="Q16" s="31"/>
      <c r="R16" s="31"/>
      <c r="S16" s="31"/>
      <c r="T16" s="31"/>
      <c r="U16" s="31"/>
      <c r="V16" s="78"/>
      <c r="W16" s="81"/>
      <c r="X16" s="81"/>
      <c r="Y16" s="31"/>
      <c r="Z16" s="31"/>
    </row>
    <row r="17" ht="18.0" customHeight="1">
      <c r="A17" s="108"/>
      <c r="B17" s="102" t="s">
        <v>88</v>
      </c>
      <c r="C17" s="106"/>
      <c r="D17" s="106"/>
      <c r="E17" s="106"/>
      <c r="F17" s="106"/>
      <c r="G17" s="106"/>
      <c r="H17" s="106">
        <v>1.0</v>
      </c>
      <c r="I17" s="106"/>
      <c r="J17" s="106"/>
      <c r="K17" s="106">
        <v>1.0</v>
      </c>
      <c r="L17" s="106">
        <v>2.0</v>
      </c>
      <c r="M17" s="106"/>
      <c r="N17" s="106"/>
      <c r="O17" s="110">
        <f t="shared" si="4"/>
        <v>4</v>
      </c>
      <c r="P17" s="31"/>
      <c r="Q17" s="31"/>
      <c r="R17" s="31"/>
      <c r="S17" s="31"/>
      <c r="T17" s="31"/>
      <c r="U17" s="31"/>
      <c r="V17" s="78"/>
      <c r="W17" s="81"/>
      <c r="X17" s="81"/>
      <c r="Y17" s="31"/>
      <c r="Z17" s="31"/>
    </row>
    <row r="18" ht="17.25" customHeight="1">
      <c r="A18" s="108"/>
      <c r="B18" s="102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10"/>
      <c r="P18" s="31"/>
      <c r="Q18" s="31"/>
      <c r="R18" s="31"/>
      <c r="S18" s="31"/>
      <c r="T18" s="31"/>
      <c r="U18" s="31"/>
      <c r="V18" s="78"/>
      <c r="W18" s="81"/>
      <c r="X18" s="81"/>
      <c r="Y18" s="31"/>
      <c r="Z18" s="31"/>
    </row>
    <row r="19" ht="18.0" customHeight="1">
      <c r="A19" s="111"/>
      <c r="B19" s="115" t="s">
        <v>91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31"/>
      <c r="Q19" s="31"/>
      <c r="R19" s="31"/>
      <c r="S19" s="31"/>
      <c r="T19" s="31"/>
      <c r="U19" s="31"/>
      <c r="V19" s="78"/>
      <c r="W19" s="81"/>
      <c r="X19" s="81"/>
      <c r="Y19" s="31"/>
      <c r="Z19" s="31"/>
    </row>
    <row r="20" ht="14.25" customHeight="1">
      <c r="A20" s="116" t="s">
        <v>93</v>
      </c>
      <c r="B20" s="51"/>
      <c r="C20" s="52"/>
      <c r="D20" s="120" t="str">
        <f>'SET-G. Recursos Humanos'!$G4</f>
        <v>Entre 71% y 100%</v>
      </c>
      <c r="E20" s="118"/>
      <c r="F20" s="118"/>
      <c r="G20" s="119"/>
      <c r="H20" s="120" t="str">
        <f>'SET-G. Recursos Humanos'!$H4</f>
        <v>Entre 60% y 70%</v>
      </c>
      <c r="I20" s="118"/>
      <c r="J20" s="118"/>
      <c r="K20" s="119"/>
      <c r="L20" s="120" t="str">
        <f>'SET-G. Recursos Humanos'!$I4</f>
        <v>Menor al 59%</v>
      </c>
      <c r="M20" s="118"/>
      <c r="N20" s="118"/>
      <c r="O20" s="119"/>
      <c r="P20" s="31"/>
      <c r="Q20" s="31"/>
      <c r="R20" s="31"/>
      <c r="S20" s="31"/>
      <c r="T20" s="31"/>
      <c r="U20" s="31"/>
      <c r="V20" s="78"/>
      <c r="W20" s="81"/>
      <c r="X20" s="81"/>
      <c r="Y20" s="31"/>
      <c r="Z20" s="31"/>
    </row>
    <row r="21" ht="33.0" customHeight="1">
      <c r="A21" s="121"/>
      <c r="B21" s="72"/>
      <c r="C21" s="122"/>
      <c r="D21" s="123" t="s">
        <v>11</v>
      </c>
      <c r="E21" s="124"/>
      <c r="F21" s="124"/>
      <c r="G21" s="125"/>
      <c r="H21" s="126" t="s">
        <v>12</v>
      </c>
      <c r="I21" s="124"/>
      <c r="J21" s="124"/>
      <c r="K21" s="125"/>
      <c r="L21" s="127" t="s">
        <v>13</v>
      </c>
      <c r="M21" s="124"/>
      <c r="N21" s="124"/>
      <c r="O21" s="128"/>
      <c r="P21" s="31"/>
      <c r="Q21" s="31"/>
      <c r="R21" s="31"/>
      <c r="S21" s="31"/>
      <c r="T21" s="31"/>
      <c r="U21" s="31"/>
      <c r="V21" s="78"/>
      <c r="W21" s="81"/>
      <c r="X21" s="81"/>
      <c r="Y21" s="31"/>
      <c r="Z21" s="31"/>
    </row>
    <row r="22" ht="15.75" customHeight="1">
      <c r="A22" s="130" t="s">
        <v>95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8"/>
      <c r="P22" s="31"/>
      <c r="Q22" s="31"/>
      <c r="R22" s="31"/>
      <c r="S22" s="31"/>
      <c r="T22" s="31"/>
      <c r="U22" s="31"/>
      <c r="V22" s="78"/>
      <c r="W22" s="81"/>
      <c r="X22" s="81"/>
      <c r="Y22" s="31"/>
      <c r="Z22" s="31"/>
    </row>
    <row r="23" ht="264.75" customHeight="1">
      <c r="A23" s="131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9"/>
      <c r="P23" s="31"/>
      <c r="Q23" s="31"/>
      <c r="R23" s="31"/>
      <c r="S23" s="31"/>
      <c r="T23" s="31"/>
      <c r="U23" s="31"/>
      <c r="V23" s="78"/>
      <c r="W23" s="31"/>
      <c r="X23" s="31"/>
      <c r="Y23" s="31"/>
      <c r="Z23" s="31"/>
    </row>
    <row r="24" ht="15.0" customHeight="1">
      <c r="A24" s="133" t="s">
        <v>98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134" t="s">
        <v>101</v>
      </c>
      <c r="O24" s="30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8.0" customHeight="1">
      <c r="A25" s="135" t="s">
        <v>104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136">
        <v>45658.0</v>
      </c>
      <c r="O25" s="4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8.0" customHeight="1">
      <c r="A26" s="135" t="s">
        <v>108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136">
        <v>45689.0</v>
      </c>
      <c r="O26" s="40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8.0" customHeight="1">
      <c r="A27" s="135" t="s">
        <v>112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136">
        <v>45717.0</v>
      </c>
      <c r="O27" s="4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8.0" customHeight="1">
      <c r="A28" s="135" t="s">
        <v>115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  <c r="N28" s="136">
        <v>45748.0</v>
      </c>
      <c r="O28" s="40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8.0" customHeight="1">
      <c r="A29" s="135" t="s">
        <v>118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136">
        <v>45778.0</v>
      </c>
      <c r="O29" s="40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8.0" customHeight="1">
      <c r="A30" s="137" t="s">
        <v>121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136">
        <v>45809.0</v>
      </c>
      <c r="O30" s="4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8.0" customHeight="1">
      <c r="A31" s="135" t="s">
        <v>124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136">
        <v>45839.0</v>
      </c>
      <c r="O31" s="40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8.0" customHeight="1">
      <c r="A32" s="135" t="s">
        <v>126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  <c r="N32" s="136">
        <v>45870.0</v>
      </c>
      <c r="O32" s="4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8.0" customHeight="1">
      <c r="A33" s="137" t="s">
        <v>129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136">
        <v>45901.0</v>
      </c>
      <c r="O33" s="40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8.0" customHeight="1">
      <c r="A34" s="137" t="s">
        <v>132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136">
        <v>45931.0</v>
      </c>
      <c r="O34" s="40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8.0" customHeight="1">
      <c r="A35" s="135" t="s">
        <v>134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36">
        <v>45962.0</v>
      </c>
      <c r="O35" s="4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8.0" customHeight="1">
      <c r="A36" s="135" t="s">
        <v>136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136">
        <v>45992.0</v>
      </c>
      <c r="O36" s="40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9.5" customHeight="1">
      <c r="A37" s="143" t="s">
        <v>137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  <c r="N37" s="134" t="s">
        <v>101</v>
      </c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26.25" customHeight="1">
      <c r="A38" s="135" t="s">
        <v>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138"/>
      <c r="O38" s="40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2.75" customHeight="1">
      <c r="A39" s="139" t="s">
        <v>144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40"/>
      <c r="O39" s="49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6.0" customHeight="1">
      <c r="A40" s="141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14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2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2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94" t="s">
        <v>139</v>
      </c>
      <c r="R42" s="31"/>
      <c r="S42" s="31"/>
      <c r="T42" s="31"/>
      <c r="U42" s="31"/>
      <c r="V42" s="31"/>
      <c r="W42" s="31"/>
      <c r="X42" s="31"/>
      <c r="Y42" s="31"/>
      <c r="Z42" s="31"/>
    </row>
    <row r="43" ht="12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94" t="s">
        <v>140</v>
      </c>
      <c r="R43" s="31"/>
      <c r="S43" s="31"/>
      <c r="T43" s="31"/>
      <c r="U43" s="31"/>
      <c r="V43" s="31"/>
      <c r="W43" s="31"/>
      <c r="X43" s="31"/>
      <c r="Y43" s="31"/>
      <c r="Z43" s="31"/>
    </row>
    <row r="44" ht="12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94" t="s">
        <v>143</v>
      </c>
      <c r="R44" s="31"/>
      <c r="S44" s="31"/>
      <c r="T44" s="31"/>
      <c r="U44" s="31"/>
      <c r="V44" s="31"/>
      <c r="W44" s="31"/>
      <c r="X44" s="31"/>
      <c r="Y44" s="31"/>
      <c r="Z44" s="31"/>
    </row>
    <row r="45" ht="12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94" t="s">
        <v>145</v>
      </c>
      <c r="R45" s="31"/>
      <c r="S45" s="31"/>
      <c r="T45" s="31"/>
      <c r="U45" s="31"/>
      <c r="V45" s="31"/>
      <c r="W45" s="31"/>
      <c r="X45" s="31"/>
      <c r="Y45" s="31"/>
      <c r="Z45" s="31"/>
    </row>
    <row r="46" ht="12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94" t="s">
        <v>147</v>
      </c>
      <c r="R46" s="31"/>
      <c r="S46" s="31"/>
      <c r="T46" s="31"/>
      <c r="U46" s="31"/>
      <c r="V46" s="31"/>
      <c r="W46" s="31"/>
      <c r="X46" s="31"/>
      <c r="Y46" s="31"/>
      <c r="Z46" s="31"/>
    </row>
    <row r="47" ht="12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94" t="s">
        <v>148</v>
      </c>
      <c r="R47" s="31"/>
      <c r="S47" s="31"/>
      <c r="T47" s="31"/>
      <c r="U47" s="31"/>
      <c r="V47" s="31"/>
      <c r="W47" s="31"/>
      <c r="X47" s="31"/>
      <c r="Y47" s="31"/>
      <c r="Z47" s="31"/>
    </row>
    <row r="48" ht="12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94" t="s">
        <v>150</v>
      </c>
      <c r="R48" s="31"/>
      <c r="S48" s="31"/>
      <c r="T48" s="31"/>
      <c r="U48" s="31"/>
      <c r="V48" s="31"/>
      <c r="W48" s="31"/>
      <c r="X48" s="31"/>
      <c r="Y48" s="31"/>
      <c r="Z48" s="31"/>
    </row>
    <row r="49" ht="12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94" t="s">
        <v>59</v>
      </c>
      <c r="R49" s="31"/>
      <c r="S49" s="31"/>
      <c r="T49" s="31"/>
      <c r="U49" s="31"/>
      <c r="V49" s="31"/>
      <c r="W49" s="31"/>
      <c r="X49" s="31"/>
      <c r="Y49" s="31"/>
      <c r="Z49" s="31"/>
    </row>
    <row r="50" ht="12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94" t="s">
        <v>151</v>
      </c>
      <c r="R50" s="31"/>
      <c r="S50" s="31"/>
      <c r="T50" s="31"/>
      <c r="U50" s="31"/>
      <c r="V50" s="31"/>
      <c r="W50" s="31"/>
      <c r="X50" s="31"/>
      <c r="Y50" s="31"/>
      <c r="Z50" s="31"/>
    </row>
    <row r="51" ht="12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94" t="s">
        <v>152</v>
      </c>
      <c r="R51" s="31"/>
      <c r="S51" s="31"/>
      <c r="T51" s="31"/>
      <c r="U51" s="31"/>
      <c r="V51" s="31"/>
      <c r="W51" s="31"/>
      <c r="X51" s="31"/>
      <c r="Y51" s="31"/>
      <c r="Z51" s="31"/>
    </row>
    <row r="52" ht="12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94" t="s">
        <v>153</v>
      </c>
      <c r="R52" s="31"/>
      <c r="S52" s="31"/>
      <c r="T52" s="31"/>
      <c r="U52" s="31"/>
      <c r="V52" s="31"/>
      <c r="W52" s="31"/>
      <c r="X52" s="31"/>
      <c r="Y52" s="31"/>
      <c r="Z52" s="31"/>
    </row>
    <row r="53" ht="12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94" t="s">
        <v>154</v>
      </c>
      <c r="R53" s="31"/>
      <c r="S53" s="31"/>
      <c r="T53" s="31"/>
      <c r="U53" s="31"/>
      <c r="V53" s="31"/>
      <c r="W53" s="31"/>
      <c r="X53" s="31"/>
      <c r="Y53" s="31"/>
      <c r="Z53" s="31"/>
    </row>
    <row r="54" ht="12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94" t="s">
        <v>155</v>
      </c>
      <c r="R54" s="31"/>
      <c r="S54" s="31"/>
      <c r="T54" s="31"/>
      <c r="U54" s="31"/>
      <c r="V54" s="31"/>
      <c r="W54" s="31"/>
      <c r="X54" s="31"/>
      <c r="Y54" s="31"/>
      <c r="Z54" s="31"/>
    </row>
    <row r="55" ht="12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2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144">
        <v>0.78</v>
      </c>
      <c r="R56" s="31"/>
      <c r="S56" s="31"/>
      <c r="T56" s="31"/>
      <c r="U56" s="31"/>
      <c r="V56" s="31"/>
      <c r="W56" s="31"/>
      <c r="X56" s="31"/>
      <c r="Y56" s="31"/>
      <c r="Z56" s="31"/>
    </row>
    <row r="57" ht="12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144">
        <v>0.8</v>
      </c>
      <c r="R57" s="31"/>
      <c r="S57" s="31"/>
      <c r="T57" s="31"/>
      <c r="U57" s="31"/>
      <c r="V57" s="31"/>
      <c r="W57" s="31"/>
      <c r="X57" s="31"/>
      <c r="Y57" s="31"/>
      <c r="Z57" s="31"/>
    </row>
    <row r="58" ht="12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2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2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2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2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2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2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2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2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2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2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2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2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2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2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2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2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2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2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2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2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2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2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2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2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2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2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2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2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2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2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2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2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2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2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2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2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2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2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2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2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2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2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2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2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2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2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1" t="s">
        <v>21</v>
      </c>
      <c r="B1" s="22"/>
      <c r="C1" s="22"/>
      <c r="D1" s="22"/>
      <c r="E1" s="23"/>
      <c r="F1" s="28" t="str">
        <f>'SET-G. Recursos Humanos'!J1</f>
        <v>GESTIÓN DE RECURSOS HUMANOS</v>
      </c>
      <c r="G1" s="22"/>
      <c r="H1" s="22"/>
      <c r="I1" s="22"/>
      <c r="J1" s="22"/>
      <c r="K1" s="22"/>
      <c r="L1" s="22"/>
      <c r="M1" s="22"/>
      <c r="N1" s="22"/>
      <c r="O1" s="30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5.75" customHeight="1">
      <c r="A2" s="33" t="s">
        <v>2</v>
      </c>
      <c r="B2" s="35"/>
      <c r="C2" s="35"/>
      <c r="D2" s="35"/>
      <c r="E2" s="36"/>
      <c r="F2" s="38" t="str">
        <f>'SET-G. Recursos Humanos'!$B5</f>
        <v>Indice de Satisfacción de Empleados (ISE).</v>
      </c>
      <c r="G2" s="35"/>
      <c r="H2" s="35"/>
      <c r="I2" s="35"/>
      <c r="J2" s="35"/>
      <c r="K2" s="35"/>
      <c r="L2" s="35"/>
      <c r="M2" s="35"/>
      <c r="N2" s="35"/>
      <c r="O2" s="40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5.75" customHeight="1">
      <c r="A3" s="33" t="s">
        <v>37</v>
      </c>
      <c r="B3" s="35"/>
      <c r="C3" s="35"/>
      <c r="D3" s="35"/>
      <c r="E3" s="36"/>
      <c r="F3" s="43" t="str">
        <f>'SET-G. Recursos Humanos'!F5</f>
        <v>Efectividad</v>
      </c>
      <c r="G3" s="35"/>
      <c r="H3" s="35"/>
      <c r="I3" s="35"/>
      <c r="J3" s="35"/>
      <c r="K3" s="35"/>
      <c r="L3" s="35"/>
      <c r="M3" s="35"/>
      <c r="N3" s="35"/>
      <c r="O3" s="4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17.25" customHeight="1">
      <c r="A4" s="44" t="s">
        <v>38</v>
      </c>
      <c r="B4" s="45"/>
      <c r="C4" s="45"/>
      <c r="D4" s="45"/>
      <c r="E4" s="46"/>
      <c r="F4" s="47" t="s">
        <v>39</v>
      </c>
      <c r="G4" s="48" t="str">
        <f>'SET-G. Recursos Humanos'!A5</f>
        <v>IN02</v>
      </c>
      <c r="H4" s="45"/>
      <c r="I4" s="45"/>
      <c r="J4" s="45"/>
      <c r="K4" s="45"/>
      <c r="L4" s="45"/>
      <c r="M4" s="45"/>
      <c r="N4" s="45"/>
      <c r="O4" s="49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2.75" customHeight="1">
      <c r="A5" s="50" t="s">
        <v>47</v>
      </c>
      <c r="B5" s="51"/>
      <c r="C5" s="51"/>
      <c r="D5" s="52"/>
      <c r="E5" s="53" t="s">
        <v>50</v>
      </c>
      <c r="F5" s="54" t="s">
        <v>51</v>
      </c>
      <c r="G5" s="52"/>
      <c r="H5" s="53" t="s">
        <v>52</v>
      </c>
      <c r="I5" s="53" t="s">
        <v>53</v>
      </c>
      <c r="J5" s="54" t="s">
        <v>54</v>
      </c>
      <c r="K5" s="52"/>
      <c r="L5" s="55" t="s">
        <v>55</v>
      </c>
      <c r="M5" s="22"/>
      <c r="N5" s="22"/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46.5" customHeight="1">
      <c r="A6" s="56"/>
      <c r="B6" s="57"/>
      <c r="C6" s="57"/>
      <c r="D6" s="58"/>
      <c r="E6" s="59"/>
      <c r="F6" s="60"/>
      <c r="G6" s="58"/>
      <c r="H6" s="59"/>
      <c r="I6" s="59"/>
      <c r="J6" s="60"/>
      <c r="K6" s="58"/>
      <c r="L6" s="61" t="s">
        <v>56</v>
      </c>
      <c r="M6" s="36"/>
      <c r="N6" s="61" t="s">
        <v>57</v>
      </c>
      <c r="O6" s="40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104.25" customHeight="1">
      <c r="A7" s="62" t="str">
        <f>'SET-G. Recursos Humanos'!$C5</f>
        <v>Medir el nivel de satisfacción de los funcionarios sobre el clima laboral y el ambiente de trabajo.</v>
      </c>
      <c r="B7" s="45"/>
      <c r="C7" s="45"/>
      <c r="D7" s="46"/>
      <c r="E7" s="63" t="s">
        <v>58</v>
      </c>
      <c r="F7" s="64" t="str">
        <f>'SET-G. Recursos Humanos'!$D5</f>
        <v>Resultado ponderación encuesta aplicada en la vigencia - ISE</v>
      </c>
      <c r="G7" s="46"/>
      <c r="H7" s="65">
        <f>$O14</f>
        <v>0.9</v>
      </c>
      <c r="I7" s="66" t="str">
        <f>'SET-G. Recursos Humanos'!$E5</f>
        <v>Anual</v>
      </c>
      <c r="J7" s="67" t="s">
        <v>59</v>
      </c>
      <c r="K7" s="45"/>
      <c r="L7" s="45"/>
      <c r="M7" s="45"/>
      <c r="N7" s="45"/>
      <c r="O7" s="49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3.5" customHeight="1">
      <c r="A8" s="68" t="s">
        <v>61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70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35.25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4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5.0" customHeight="1">
      <c r="A10" s="75" t="s">
        <v>68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31"/>
      <c r="Q10" s="31"/>
      <c r="R10" s="31"/>
      <c r="S10" s="31"/>
      <c r="T10" s="31"/>
      <c r="U10" s="31"/>
      <c r="V10" s="78"/>
      <c r="W10" s="79"/>
      <c r="X10" s="79"/>
      <c r="Y10" s="31"/>
      <c r="Z10" s="31"/>
    </row>
    <row r="11" ht="16.5" customHeight="1">
      <c r="A11" s="80" t="s">
        <v>69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0"/>
      <c r="P11" s="31"/>
      <c r="Q11" s="31"/>
      <c r="R11" s="31"/>
      <c r="S11" s="31"/>
      <c r="T11" s="31"/>
      <c r="U11" s="31"/>
      <c r="V11" s="78"/>
      <c r="W11" s="81"/>
      <c r="X11" s="81"/>
      <c r="Y11" s="31"/>
      <c r="Z11" s="31"/>
    </row>
    <row r="12" ht="16.5" customHeight="1">
      <c r="A12" s="82" t="s">
        <v>70</v>
      </c>
      <c r="B12" s="36"/>
      <c r="C12" s="83" t="s">
        <v>15</v>
      </c>
      <c r="D12" s="83" t="s">
        <v>16</v>
      </c>
      <c r="E12" s="83" t="s">
        <v>17</v>
      </c>
      <c r="F12" s="83" t="s">
        <v>18</v>
      </c>
      <c r="G12" s="83" t="s">
        <v>19</v>
      </c>
      <c r="H12" s="83" t="s">
        <v>20</v>
      </c>
      <c r="I12" s="83" t="s">
        <v>22</v>
      </c>
      <c r="J12" s="83" t="s">
        <v>23</v>
      </c>
      <c r="K12" s="83" t="s">
        <v>24</v>
      </c>
      <c r="L12" s="83" t="s">
        <v>25</v>
      </c>
      <c r="M12" s="83" t="s">
        <v>26</v>
      </c>
      <c r="N12" s="83" t="s">
        <v>27</v>
      </c>
      <c r="O12" s="84" t="s">
        <v>71</v>
      </c>
      <c r="P12" s="31"/>
      <c r="Q12" s="31"/>
      <c r="R12" s="31"/>
      <c r="S12" s="31"/>
      <c r="T12" s="31"/>
      <c r="U12" s="31"/>
      <c r="V12" s="78"/>
      <c r="W12" s="81"/>
      <c r="X12" s="81"/>
      <c r="Y12" s="31"/>
      <c r="Z12" s="31"/>
    </row>
    <row r="13" ht="16.5" customHeight="1">
      <c r="A13" s="85" t="s">
        <v>8</v>
      </c>
      <c r="B13" s="36"/>
      <c r="C13" s="89">
        <f t="shared" ref="C13:N13" si="1">$O$13</f>
        <v>0.85</v>
      </c>
      <c r="D13" s="89">
        <f t="shared" si="1"/>
        <v>0.85</v>
      </c>
      <c r="E13" s="89">
        <f t="shared" si="1"/>
        <v>0.85</v>
      </c>
      <c r="F13" s="89">
        <f t="shared" si="1"/>
        <v>0.85</v>
      </c>
      <c r="G13" s="89">
        <f t="shared" si="1"/>
        <v>0.85</v>
      </c>
      <c r="H13" s="89">
        <f t="shared" si="1"/>
        <v>0.85</v>
      </c>
      <c r="I13" s="89">
        <f t="shared" si="1"/>
        <v>0.85</v>
      </c>
      <c r="J13" s="89">
        <f t="shared" si="1"/>
        <v>0.85</v>
      </c>
      <c r="K13" s="89">
        <f t="shared" si="1"/>
        <v>0.85</v>
      </c>
      <c r="L13" s="89">
        <f t="shared" si="1"/>
        <v>0.85</v>
      </c>
      <c r="M13" s="89">
        <f t="shared" si="1"/>
        <v>0.85</v>
      </c>
      <c r="N13" s="89">
        <f t="shared" si="1"/>
        <v>0.85</v>
      </c>
      <c r="O13" s="93">
        <f>'SET-G. Recursos Humanos'!J5</f>
        <v>0.85</v>
      </c>
      <c r="P13" s="31"/>
      <c r="Q13" s="31"/>
      <c r="R13" s="31"/>
      <c r="S13" s="31"/>
      <c r="T13" s="31"/>
      <c r="U13" s="31"/>
      <c r="V13" s="78"/>
      <c r="W13" s="81"/>
      <c r="X13" s="81"/>
      <c r="Y13" s="31"/>
      <c r="Z13" s="31"/>
    </row>
    <row r="14" ht="17.25" customHeight="1">
      <c r="A14" s="85" t="s">
        <v>72</v>
      </c>
      <c r="B14" s="36"/>
      <c r="C14" s="89">
        <f t="shared" ref="C14:N14" si="2">$O$14</f>
        <v>0.9</v>
      </c>
      <c r="D14" s="89">
        <f t="shared" si="2"/>
        <v>0.9</v>
      </c>
      <c r="E14" s="89">
        <f t="shared" si="2"/>
        <v>0.9</v>
      </c>
      <c r="F14" s="89">
        <f t="shared" si="2"/>
        <v>0.9</v>
      </c>
      <c r="G14" s="89">
        <f t="shared" si="2"/>
        <v>0.9</v>
      </c>
      <c r="H14" s="89">
        <f t="shared" si="2"/>
        <v>0.9</v>
      </c>
      <c r="I14" s="89">
        <f t="shared" si="2"/>
        <v>0.9</v>
      </c>
      <c r="J14" s="89">
        <f t="shared" si="2"/>
        <v>0.9</v>
      </c>
      <c r="K14" s="89">
        <f t="shared" si="2"/>
        <v>0.9</v>
      </c>
      <c r="L14" s="89">
        <f t="shared" si="2"/>
        <v>0.9</v>
      </c>
      <c r="M14" s="89">
        <f t="shared" si="2"/>
        <v>0.9</v>
      </c>
      <c r="N14" s="89">
        <f t="shared" si="2"/>
        <v>0.9</v>
      </c>
      <c r="O14" s="93">
        <f>'SET-G. Recursos Humanos'!K5</f>
        <v>0.9</v>
      </c>
      <c r="P14" s="31"/>
      <c r="Q14" s="31"/>
      <c r="R14" s="31"/>
      <c r="S14" s="31"/>
      <c r="T14" s="31"/>
      <c r="U14" s="31"/>
      <c r="V14" s="78"/>
      <c r="W14" s="81"/>
      <c r="X14" s="81"/>
      <c r="Y14" s="31"/>
      <c r="Z14" s="31"/>
    </row>
    <row r="15" ht="17.25" customHeight="1">
      <c r="A15" s="96" t="s">
        <v>76</v>
      </c>
      <c r="B15" s="36"/>
      <c r="C15" s="97" t="str">
        <f t="shared" ref="C15:O15" si="3">IF((C16),C16,"-")</f>
        <v>-</v>
      </c>
      <c r="D15" s="97" t="str">
        <f t="shared" si="3"/>
        <v>-</v>
      </c>
      <c r="E15" s="97" t="str">
        <f t="shared" si="3"/>
        <v>-</v>
      </c>
      <c r="F15" s="97" t="str">
        <f t="shared" si="3"/>
        <v>-</v>
      </c>
      <c r="G15" s="97" t="str">
        <f t="shared" si="3"/>
        <v>-</v>
      </c>
      <c r="H15" s="97" t="str">
        <f t="shared" si="3"/>
        <v>-</v>
      </c>
      <c r="I15" s="97" t="str">
        <f t="shared" si="3"/>
        <v>-</v>
      </c>
      <c r="J15" s="97" t="str">
        <f t="shared" si="3"/>
        <v>-</v>
      </c>
      <c r="K15" s="97" t="str">
        <f t="shared" si="3"/>
        <v>-</v>
      </c>
      <c r="L15" s="97" t="str">
        <f t="shared" si="3"/>
        <v>-</v>
      </c>
      <c r="M15" s="97" t="str">
        <f t="shared" si="3"/>
        <v>-</v>
      </c>
      <c r="N15" s="97">
        <f t="shared" si="3"/>
        <v>0.94</v>
      </c>
      <c r="O15" s="100">
        <f t="shared" si="3"/>
        <v>0.94</v>
      </c>
      <c r="P15" s="31"/>
      <c r="Q15" s="31"/>
      <c r="R15" s="31"/>
      <c r="S15" s="31"/>
      <c r="T15" s="31"/>
      <c r="U15" s="31"/>
      <c r="V15" s="78"/>
      <c r="W15" s="81"/>
      <c r="X15" s="81"/>
      <c r="Y15" s="31"/>
      <c r="Z15" s="31"/>
    </row>
    <row r="16" ht="35.25" customHeight="1">
      <c r="A16" s="101" t="s">
        <v>80</v>
      </c>
      <c r="B16" s="102" t="s">
        <v>81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>
        <v>0.94</v>
      </c>
      <c r="O16" s="107">
        <f>AVERAGE(C16:N16)</f>
        <v>0.94</v>
      </c>
      <c r="P16" s="31"/>
      <c r="Q16" s="31"/>
      <c r="R16" s="31"/>
      <c r="S16" s="31"/>
      <c r="T16" s="31"/>
      <c r="U16" s="31"/>
      <c r="V16" s="78"/>
      <c r="W16" s="81"/>
      <c r="X16" s="81"/>
      <c r="Y16" s="31"/>
      <c r="Z16" s="31"/>
    </row>
    <row r="17" ht="18.0" customHeight="1">
      <c r="A17" s="108"/>
      <c r="B17" s="102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10"/>
      <c r="P17" s="31"/>
      <c r="Q17" s="31"/>
      <c r="R17" s="31"/>
      <c r="S17" s="31"/>
      <c r="T17" s="31"/>
      <c r="U17" s="31"/>
      <c r="V17" s="78"/>
      <c r="W17" s="81"/>
      <c r="X17" s="81"/>
      <c r="Y17" s="31"/>
      <c r="Z17" s="31"/>
    </row>
    <row r="18" ht="17.25" customHeight="1">
      <c r="A18" s="108"/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10"/>
      <c r="P18" s="31"/>
      <c r="Q18" s="31"/>
      <c r="R18" s="31"/>
      <c r="S18" s="31"/>
      <c r="T18" s="31"/>
      <c r="U18" s="31"/>
      <c r="V18" s="78"/>
      <c r="W18" s="81"/>
      <c r="X18" s="81"/>
      <c r="Y18" s="31"/>
      <c r="Z18" s="31"/>
    </row>
    <row r="19" ht="18.0" customHeight="1">
      <c r="A19" s="111"/>
      <c r="B19" s="112" t="s">
        <v>91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31"/>
      <c r="Q19" s="31"/>
      <c r="R19" s="31"/>
      <c r="S19" s="31"/>
      <c r="T19" s="31"/>
      <c r="U19" s="31"/>
      <c r="V19" s="78"/>
      <c r="W19" s="81"/>
      <c r="X19" s="81"/>
      <c r="Y19" s="31"/>
      <c r="Z19" s="31"/>
    </row>
    <row r="20" ht="33.0" customHeight="1">
      <c r="A20" s="116" t="s">
        <v>93</v>
      </c>
      <c r="B20" s="51"/>
      <c r="C20" s="52"/>
      <c r="D20" s="117" t="str">
        <f>'SET-G. Recursos Humanos'!$G5</f>
        <v>Entre 81% y 100%</v>
      </c>
      <c r="E20" s="118"/>
      <c r="F20" s="118"/>
      <c r="G20" s="119"/>
      <c r="H20" s="117" t="str">
        <f>'SET-G. Recursos Humanos'!$H5</f>
        <v>Entre 61% y 80%</v>
      </c>
      <c r="I20" s="118"/>
      <c r="J20" s="118"/>
      <c r="K20" s="119"/>
      <c r="L20" s="117" t="str">
        <f>'SET-G. Recursos Humanos'!$I5</f>
        <v>Menor al 61%</v>
      </c>
      <c r="M20" s="118"/>
      <c r="N20" s="118"/>
      <c r="O20" s="119"/>
      <c r="P20" s="31"/>
      <c r="Q20" s="31"/>
      <c r="R20" s="31"/>
      <c r="S20" s="31"/>
      <c r="T20" s="31"/>
      <c r="U20" s="31"/>
      <c r="V20" s="78"/>
      <c r="W20" s="81"/>
      <c r="X20" s="81"/>
      <c r="Y20" s="31"/>
      <c r="Z20" s="31"/>
    </row>
    <row r="21" ht="33.0" customHeight="1">
      <c r="A21" s="121"/>
      <c r="B21" s="72"/>
      <c r="C21" s="122"/>
      <c r="D21" s="123" t="s">
        <v>11</v>
      </c>
      <c r="E21" s="124"/>
      <c r="F21" s="124"/>
      <c r="G21" s="125"/>
      <c r="H21" s="126" t="s">
        <v>12</v>
      </c>
      <c r="I21" s="124"/>
      <c r="J21" s="124"/>
      <c r="K21" s="125"/>
      <c r="L21" s="127" t="s">
        <v>13</v>
      </c>
      <c r="M21" s="124"/>
      <c r="N21" s="124"/>
      <c r="O21" s="128"/>
      <c r="P21" s="31"/>
      <c r="Q21" s="31"/>
      <c r="R21" s="31"/>
      <c r="S21" s="31"/>
      <c r="T21" s="31"/>
      <c r="U21" s="31"/>
      <c r="V21" s="78"/>
      <c r="W21" s="81"/>
      <c r="X21" s="81"/>
      <c r="Y21" s="31"/>
      <c r="Z21" s="31"/>
    </row>
    <row r="22" ht="15.75" customHeight="1">
      <c r="A22" s="130" t="s">
        <v>95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8"/>
      <c r="P22" s="31"/>
      <c r="Q22" s="31"/>
      <c r="R22" s="31"/>
      <c r="S22" s="31"/>
      <c r="T22" s="31"/>
      <c r="U22" s="31"/>
      <c r="V22" s="78"/>
      <c r="W22" s="81"/>
      <c r="X22" s="81"/>
      <c r="Y22" s="31"/>
      <c r="Z22" s="31"/>
    </row>
    <row r="23" ht="264.75" customHeight="1">
      <c r="A23" s="132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70"/>
      <c r="P23" s="31"/>
      <c r="Q23" s="31"/>
      <c r="R23" s="31"/>
      <c r="S23" s="31"/>
      <c r="T23" s="31"/>
      <c r="U23" s="31"/>
      <c r="V23" s="78"/>
      <c r="W23" s="31"/>
      <c r="X23" s="31"/>
      <c r="Y23" s="31"/>
      <c r="Z23" s="31"/>
    </row>
    <row r="24" ht="15.0" customHeight="1">
      <c r="A24" s="1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134" t="s">
        <v>101</v>
      </c>
      <c r="O24" s="30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135" t="s">
        <v>105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136">
        <v>45658.0</v>
      </c>
      <c r="O25" s="4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8.0" customHeight="1">
      <c r="A26" s="135" t="s">
        <v>110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136">
        <v>45689.0</v>
      </c>
      <c r="O26" s="40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7.25" customHeight="1">
      <c r="A27" s="135" t="s">
        <v>113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136">
        <v>45717.0</v>
      </c>
      <c r="O27" s="4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8.75" customHeight="1">
      <c r="A28" s="135" t="s">
        <v>117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  <c r="N28" s="136">
        <v>45748.0</v>
      </c>
      <c r="O28" s="40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135" t="s">
        <v>120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136">
        <v>45778.0</v>
      </c>
      <c r="O29" s="40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9.5" customHeight="1">
      <c r="A30" s="135" t="s">
        <v>125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136">
        <v>45809.0</v>
      </c>
      <c r="O30" s="4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7.25" customHeight="1">
      <c r="A31" s="135" t="s">
        <v>127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136">
        <v>45839.0</v>
      </c>
      <c r="O31" s="40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135" t="s">
        <v>122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  <c r="N32" s="136">
        <v>45870.0</v>
      </c>
      <c r="O32" s="4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135" t="s">
        <v>123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136">
        <v>45901.0</v>
      </c>
      <c r="O33" s="40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135" t="s">
        <v>117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136">
        <v>45931.0</v>
      </c>
      <c r="O34" s="40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135" t="s">
        <v>128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36">
        <v>45962.0</v>
      </c>
      <c r="O35" s="4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137" t="s">
        <v>138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136">
        <v>45992.0</v>
      </c>
      <c r="O36" s="40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0" customHeight="1">
      <c r="A37" s="143" t="s">
        <v>142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  <c r="N37" s="134" t="s">
        <v>101</v>
      </c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24.0" customHeight="1">
      <c r="A38" s="135" t="s">
        <v>146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138"/>
      <c r="O38" s="40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22.5" customHeight="1">
      <c r="A39" s="139" t="s">
        <v>149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40"/>
      <c r="O39" s="49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5.25" customHeight="1">
      <c r="A40" s="141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14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2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2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94" t="s">
        <v>139</v>
      </c>
      <c r="R42" s="31"/>
      <c r="S42" s="31"/>
      <c r="T42" s="31"/>
      <c r="U42" s="31"/>
      <c r="V42" s="31"/>
      <c r="W42" s="31"/>
      <c r="X42" s="31"/>
      <c r="Y42" s="31"/>
      <c r="Z42" s="31"/>
    </row>
    <row r="43" ht="12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94" t="s">
        <v>140</v>
      </c>
      <c r="R43" s="31"/>
      <c r="S43" s="31"/>
      <c r="T43" s="31"/>
      <c r="U43" s="31"/>
      <c r="V43" s="31"/>
      <c r="W43" s="31"/>
      <c r="X43" s="31"/>
      <c r="Y43" s="31"/>
      <c r="Z43" s="31"/>
    </row>
    <row r="44" ht="12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94" t="s">
        <v>143</v>
      </c>
      <c r="R44" s="31"/>
      <c r="S44" s="31"/>
      <c r="T44" s="31"/>
      <c r="U44" s="31"/>
      <c r="V44" s="31"/>
      <c r="W44" s="31"/>
      <c r="X44" s="31"/>
      <c r="Y44" s="31"/>
      <c r="Z44" s="31"/>
    </row>
    <row r="45" ht="12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94" t="s">
        <v>145</v>
      </c>
      <c r="R45" s="31"/>
      <c r="S45" s="31"/>
      <c r="T45" s="31"/>
      <c r="U45" s="31"/>
      <c r="V45" s="31"/>
      <c r="W45" s="31"/>
      <c r="X45" s="31"/>
      <c r="Y45" s="31"/>
      <c r="Z45" s="31"/>
    </row>
    <row r="46" ht="12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94" t="s">
        <v>147</v>
      </c>
      <c r="R46" s="31"/>
      <c r="S46" s="31"/>
      <c r="T46" s="31"/>
      <c r="U46" s="31"/>
      <c r="V46" s="31"/>
      <c r="W46" s="31"/>
      <c r="X46" s="31"/>
      <c r="Y46" s="31"/>
      <c r="Z46" s="31"/>
    </row>
    <row r="47" ht="12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94" t="s">
        <v>148</v>
      </c>
      <c r="R47" s="31"/>
      <c r="S47" s="31"/>
      <c r="T47" s="31"/>
      <c r="U47" s="31"/>
      <c r="V47" s="31"/>
      <c r="W47" s="31"/>
      <c r="X47" s="31"/>
      <c r="Y47" s="31"/>
      <c r="Z47" s="31"/>
    </row>
    <row r="48" ht="12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94" t="s">
        <v>150</v>
      </c>
      <c r="R48" s="31"/>
      <c r="S48" s="31"/>
      <c r="T48" s="31"/>
      <c r="U48" s="31"/>
      <c r="V48" s="31"/>
      <c r="W48" s="31"/>
      <c r="X48" s="31"/>
      <c r="Y48" s="31"/>
      <c r="Z48" s="31"/>
    </row>
    <row r="49" ht="12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94" t="s">
        <v>59</v>
      </c>
      <c r="R49" s="31"/>
      <c r="S49" s="31"/>
      <c r="T49" s="31"/>
      <c r="U49" s="31"/>
      <c r="V49" s="31"/>
      <c r="W49" s="31"/>
      <c r="X49" s="31"/>
      <c r="Y49" s="31"/>
      <c r="Z49" s="31"/>
    </row>
    <row r="50" ht="12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94" t="s">
        <v>151</v>
      </c>
      <c r="R50" s="31"/>
      <c r="S50" s="31"/>
      <c r="T50" s="31"/>
      <c r="U50" s="31"/>
      <c r="V50" s="31"/>
      <c r="W50" s="31"/>
      <c r="X50" s="31"/>
      <c r="Y50" s="31"/>
      <c r="Z50" s="31"/>
    </row>
    <row r="51" ht="12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94" t="s">
        <v>152</v>
      </c>
      <c r="R51" s="31"/>
      <c r="S51" s="31"/>
      <c r="T51" s="31"/>
      <c r="U51" s="31"/>
      <c r="V51" s="31"/>
      <c r="W51" s="31"/>
      <c r="X51" s="31"/>
      <c r="Y51" s="31"/>
      <c r="Z51" s="31"/>
    </row>
    <row r="52" ht="12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94" t="s">
        <v>153</v>
      </c>
      <c r="R52" s="31"/>
      <c r="S52" s="31"/>
      <c r="T52" s="31"/>
      <c r="U52" s="31"/>
      <c r="V52" s="31"/>
      <c r="W52" s="31"/>
      <c r="X52" s="31"/>
      <c r="Y52" s="31"/>
      <c r="Z52" s="31"/>
    </row>
    <row r="53" ht="12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94" t="s">
        <v>154</v>
      </c>
      <c r="R53" s="31"/>
      <c r="S53" s="31"/>
      <c r="T53" s="31"/>
      <c r="U53" s="31"/>
      <c r="V53" s="31"/>
      <c r="W53" s="31"/>
      <c r="X53" s="31"/>
      <c r="Y53" s="31"/>
      <c r="Z53" s="31"/>
    </row>
    <row r="54" ht="12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94" t="s">
        <v>155</v>
      </c>
      <c r="R54" s="31"/>
      <c r="S54" s="31"/>
      <c r="T54" s="31"/>
      <c r="U54" s="31"/>
      <c r="V54" s="31"/>
      <c r="W54" s="31"/>
      <c r="X54" s="31"/>
      <c r="Y54" s="31"/>
      <c r="Z54" s="31"/>
    </row>
    <row r="55" ht="12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2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145">
        <v>0.73</v>
      </c>
      <c r="R56" s="31"/>
      <c r="S56" s="31"/>
      <c r="T56" s="31"/>
      <c r="U56" s="31"/>
      <c r="V56" s="31"/>
      <c r="W56" s="31"/>
      <c r="X56" s="31"/>
      <c r="Y56" s="31"/>
      <c r="Z56" s="31"/>
    </row>
    <row r="57" ht="12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145">
        <v>0.75</v>
      </c>
      <c r="R57" s="31"/>
      <c r="S57" s="31"/>
      <c r="T57" s="31"/>
      <c r="U57" s="31"/>
      <c r="V57" s="31"/>
      <c r="W57" s="31"/>
      <c r="X57" s="31"/>
      <c r="Y57" s="31"/>
      <c r="Z57" s="31"/>
    </row>
    <row r="58" ht="12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2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2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2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2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2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2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2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2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2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2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2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2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2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2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2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2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2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2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2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2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2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2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2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2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2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2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2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2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2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2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2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2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2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2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2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2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2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2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2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2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2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2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2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2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2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2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3937007874015748" top="1.141732283464567"/>
  <pageSetup scale="73" orientation="portrait"/>
  <headerFooter>
    <oddHeader>&amp;C AGUAS DEL HUILA S.A. E.S.P. NIT.  800.100.553-2 FORMATO: MATRIZ DE REGISTRO Y MEDICIÓN DE INDICADORES VERSION 8.0</oddHead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0.14"/>
    <col customWidth="1" min="4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1" t="s">
        <v>21</v>
      </c>
      <c r="B1" s="22"/>
      <c r="C1" s="22"/>
      <c r="D1" s="22"/>
      <c r="E1" s="23"/>
      <c r="F1" s="28" t="str">
        <f>'SET-G. Recursos Humanos'!J1</f>
        <v>GESTIÓN DE RECURSOS HUMANOS</v>
      </c>
      <c r="G1" s="22"/>
      <c r="H1" s="22"/>
      <c r="I1" s="22"/>
      <c r="J1" s="22"/>
      <c r="K1" s="22"/>
      <c r="L1" s="22"/>
      <c r="M1" s="22"/>
      <c r="N1" s="22"/>
      <c r="O1" s="30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5.75" customHeight="1">
      <c r="A2" s="33" t="s">
        <v>2</v>
      </c>
      <c r="B2" s="35"/>
      <c r="C2" s="35"/>
      <c r="D2" s="35"/>
      <c r="E2" s="36"/>
      <c r="F2" s="38" t="str">
        <f>'SET-G. Recursos Humanos'!$B6</f>
        <v>Indice de Frecuencia Accidentes Incapacitantes (LTIF)</v>
      </c>
      <c r="G2" s="35"/>
      <c r="H2" s="35"/>
      <c r="I2" s="35"/>
      <c r="J2" s="35"/>
      <c r="K2" s="35"/>
      <c r="L2" s="35"/>
      <c r="M2" s="35"/>
      <c r="N2" s="35"/>
      <c r="O2" s="40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5.75" customHeight="1">
      <c r="A3" s="33" t="s">
        <v>37</v>
      </c>
      <c r="B3" s="35"/>
      <c r="C3" s="35"/>
      <c r="D3" s="35"/>
      <c r="E3" s="36"/>
      <c r="F3" s="43" t="str">
        <f>'SET-G. Recursos Humanos'!F6</f>
        <v>Efectividad</v>
      </c>
      <c r="G3" s="35"/>
      <c r="H3" s="35"/>
      <c r="I3" s="35"/>
      <c r="J3" s="35"/>
      <c r="K3" s="35"/>
      <c r="L3" s="35"/>
      <c r="M3" s="35"/>
      <c r="N3" s="35"/>
      <c r="O3" s="4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17.25" customHeight="1">
      <c r="A4" s="44" t="s">
        <v>38</v>
      </c>
      <c r="B4" s="45"/>
      <c r="C4" s="45"/>
      <c r="D4" s="45"/>
      <c r="E4" s="46"/>
      <c r="F4" s="47" t="s">
        <v>39</v>
      </c>
      <c r="G4" s="48" t="str">
        <f>'SET-G. Recursos Humanos'!A6</f>
        <v>IN03</v>
      </c>
      <c r="H4" s="45"/>
      <c r="I4" s="45"/>
      <c r="J4" s="45"/>
      <c r="K4" s="45"/>
      <c r="L4" s="45"/>
      <c r="M4" s="45"/>
      <c r="N4" s="45"/>
      <c r="O4" s="49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2.75" customHeight="1">
      <c r="A5" s="50" t="s">
        <v>47</v>
      </c>
      <c r="B5" s="51"/>
      <c r="C5" s="51"/>
      <c r="D5" s="52"/>
      <c r="E5" s="53" t="s">
        <v>50</v>
      </c>
      <c r="F5" s="54" t="s">
        <v>51</v>
      </c>
      <c r="G5" s="52"/>
      <c r="H5" s="53" t="s">
        <v>52</v>
      </c>
      <c r="I5" s="53" t="s">
        <v>53</v>
      </c>
      <c r="J5" s="54" t="s">
        <v>54</v>
      </c>
      <c r="K5" s="52"/>
      <c r="L5" s="55" t="s">
        <v>55</v>
      </c>
      <c r="M5" s="22"/>
      <c r="N5" s="22"/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46.5" customHeight="1">
      <c r="A6" s="56"/>
      <c r="B6" s="57"/>
      <c r="C6" s="57"/>
      <c r="D6" s="58"/>
      <c r="E6" s="59"/>
      <c r="F6" s="60"/>
      <c r="G6" s="58"/>
      <c r="H6" s="59"/>
      <c r="I6" s="59"/>
      <c r="J6" s="60"/>
      <c r="K6" s="58"/>
      <c r="L6" s="61" t="s">
        <v>56</v>
      </c>
      <c r="M6" s="36"/>
      <c r="N6" s="61" t="s">
        <v>57</v>
      </c>
      <c r="O6" s="40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85.5" customHeight="1">
      <c r="A7" s="62" t="str">
        <f>'SET-G. Recursos Humanos'!$C6</f>
        <v>Este indicador de Seguridad y Salud en el Trabjo mide la tasa de frecuencia de lesiones con incapacidad por un millón de horas empleado.</v>
      </c>
      <c r="B7" s="45"/>
      <c r="C7" s="45"/>
      <c r="D7" s="46"/>
      <c r="E7" s="63" t="s">
        <v>58</v>
      </c>
      <c r="F7" s="64" t="str">
        <f>'SET-G. Recursos Humanos'!$D6</f>
        <v>(Número de lesiones con incapacidad X 1.000.000 / Número de horas-empleado trabajadas).</v>
      </c>
      <c r="G7" s="46"/>
      <c r="H7" s="65">
        <f>$O14</f>
        <v>4.5</v>
      </c>
      <c r="I7" s="66" t="str">
        <f>'SET-G. Recursos Humanos'!$E6</f>
        <v>Mensual</v>
      </c>
      <c r="J7" s="67" t="s">
        <v>59</v>
      </c>
      <c r="K7" s="45"/>
      <c r="L7" s="45"/>
      <c r="M7" s="45"/>
      <c r="N7" s="45"/>
      <c r="O7" s="49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3.5" customHeight="1">
      <c r="A8" s="68" t="s">
        <v>61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70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21.75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4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5.0" customHeight="1">
      <c r="A10" s="75" t="s">
        <v>68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31"/>
      <c r="Q10" s="31"/>
      <c r="R10" s="31"/>
      <c r="S10" s="31"/>
      <c r="T10" s="31"/>
      <c r="U10" s="31"/>
      <c r="V10" s="78"/>
      <c r="W10" s="79"/>
      <c r="X10" s="79"/>
      <c r="Y10" s="31"/>
      <c r="Z10" s="31"/>
    </row>
    <row r="11" ht="16.5" customHeight="1">
      <c r="A11" s="80" t="s">
        <v>69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0"/>
      <c r="P11" s="31"/>
      <c r="Q11" s="31"/>
      <c r="R11" s="31"/>
      <c r="S11" s="31"/>
      <c r="T11" s="31"/>
      <c r="U11" s="31"/>
      <c r="V11" s="78"/>
      <c r="W11" s="81"/>
      <c r="X11" s="81"/>
      <c r="Y11" s="31"/>
      <c r="Z11" s="31"/>
    </row>
    <row r="12" ht="16.5" customHeight="1">
      <c r="A12" s="82" t="s">
        <v>70</v>
      </c>
      <c r="B12" s="36"/>
      <c r="C12" s="83" t="s">
        <v>15</v>
      </c>
      <c r="D12" s="83" t="s">
        <v>16</v>
      </c>
      <c r="E12" s="83" t="s">
        <v>17</v>
      </c>
      <c r="F12" s="83" t="s">
        <v>18</v>
      </c>
      <c r="G12" s="83" t="s">
        <v>19</v>
      </c>
      <c r="H12" s="83" t="s">
        <v>20</v>
      </c>
      <c r="I12" s="83" t="s">
        <v>22</v>
      </c>
      <c r="J12" s="83" t="s">
        <v>23</v>
      </c>
      <c r="K12" s="83" t="s">
        <v>24</v>
      </c>
      <c r="L12" s="83" t="s">
        <v>25</v>
      </c>
      <c r="M12" s="83" t="s">
        <v>26</v>
      </c>
      <c r="N12" s="83" t="s">
        <v>27</v>
      </c>
      <c r="O12" s="84" t="s">
        <v>71</v>
      </c>
      <c r="P12" s="31"/>
      <c r="Q12" s="31"/>
      <c r="R12" s="31"/>
      <c r="S12" s="31"/>
      <c r="T12" s="31"/>
      <c r="U12" s="31"/>
      <c r="V12" s="78"/>
      <c r="W12" s="81"/>
      <c r="X12" s="81"/>
      <c r="Y12" s="31"/>
      <c r="Z12" s="31"/>
    </row>
    <row r="13" ht="16.5" customHeight="1">
      <c r="A13" s="85" t="s">
        <v>8</v>
      </c>
      <c r="B13" s="36"/>
      <c r="C13" s="87">
        <f t="shared" ref="C13:N13" si="1">$O$13</f>
        <v>5</v>
      </c>
      <c r="D13" s="87">
        <f t="shared" si="1"/>
        <v>5</v>
      </c>
      <c r="E13" s="87">
        <f t="shared" si="1"/>
        <v>5</v>
      </c>
      <c r="F13" s="87">
        <f t="shared" si="1"/>
        <v>5</v>
      </c>
      <c r="G13" s="87">
        <f t="shared" si="1"/>
        <v>5</v>
      </c>
      <c r="H13" s="87">
        <f t="shared" si="1"/>
        <v>5</v>
      </c>
      <c r="I13" s="87">
        <f t="shared" si="1"/>
        <v>5</v>
      </c>
      <c r="J13" s="87">
        <f t="shared" si="1"/>
        <v>5</v>
      </c>
      <c r="K13" s="87">
        <f t="shared" si="1"/>
        <v>5</v>
      </c>
      <c r="L13" s="87">
        <f t="shared" si="1"/>
        <v>5</v>
      </c>
      <c r="M13" s="87">
        <f t="shared" si="1"/>
        <v>5</v>
      </c>
      <c r="N13" s="87">
        <f t="shared" si="1"/>
        <v>5</v>
      </c>
      <c r="O13" s="91">
        <f>'SET-G. Recursos Humanos'!J6</f>
        <v>5</v>
      </c>
      <c r="P13" s="31"/>
      <c r="Q13" s="31"/>
      <c r="R13" s="31"/>
      <c r="S13" s="31"/>
      <c r="T13" s="31"/>
      <c r="U13" s="31"/>
      <c r="V13" s="78"/>
      <c r="W13" s="81"/>
      <c r="X13" s="81"/>
      <c r="Y13" s="31"/>
      <c r="Z13" s="31"/>
    </row>
    <row r="14" ht="17.25" customHeight="1">
      <c r="A14" s="85" t="s">
        <v>72</v>
      </c>
      <c r="B14" s="36"/>
      <c r="C14" s="87">
        <f t="shared" ref="C14:N14" si="2">$O$14</f>
        <v>4.5</v>
      </c>
      <c r="D14" s="87">
        <f t="shared" si="2"/>
        <v>4.5</v>
      </c>
      <c r="E14" s="87">
        <f t="shared" si="2"/>
        <v>4.5</v>
      </c>
      <c r="F14" s="87">
        <f t="shared" si="2"/>
        <v>4.5</v>
      </c>
      <c r="G14" s="87">
        <f t="shared" si="2"/>
        <v>4.5</v>
      </c>
      <c r="H14" s="87">
        <f t="shared" si="2"/>
        <v>4.5</v>
      </c>
      <c r="I14" s="87">
        <f t="shared" si="2"/>
        <v>4.5</v>
      </c>
      <c r="J14" s="87">
        <f t="shared" si="2"/>
        <v>4.5</v>
      </c>
      <c r="K14" s="87">
        <f t="shared" si="2"/>
        <v>4.5</v>
      </c>
      <c r="L14" s="87">
        <f t="shared" si="2"/>
        <v>4.5</v>
      </c>
      <c r="M14" s="87">
        <f t="shared" si="2"/>
        <v>4.5</v>
      </c>
      <c r="N14" s="87">
        <f t="shared" si="2"/>
        <v>4.5</v>
      </c>
      <c r="O14" s="91">
        <f>'SET-G. Recursos Humanos'!K6</f>
        <v>4.5</v>
      </c>
      <c r="P14" s="31"/>
      <c r="Q14" s="31"/>
      <c r="R14" s="31"/>
      <c r="S14" s="31"/>
      <c r="T14" s="31"/>
      <c r="U14" s="31"/>
      <c r="V14" s="78"/>
      <c r="W14" s="81"/>
      <c r="X14" s="81"/>
      <c r="Y14" s="31"/>
      <c r="Z14" s="31"/>
    </row>
    <row r="15" ht="17.25" customHeight="1">
      <c r="A15" s="96" t="s">
        <v>76</v>
      </c>
      <c r="B15" s="36"/>
      <c r="C15" s="98" t="str">
        <f t="shared" ref="C15:O15" si="3">IF((C17),C16*1000/C17,"-")</f>
        <v>-</v>
      </c>
      <c r="D15" s="98" t="str">
        <f t="shared" si="3"/>
        <v>-</v>
      </c>
      <c r="E15" s="98" t="str">
        <f t="shared" si="3"/>
        <v>-</v>
      </c>
      <c r="F15" s="98" t="str">
        <f t="shared" si="3"/>
        <v>-</v>
      </c>
      <c r="G15" s="98" t="str">
        <f t="shared" si="3"/>
        <v>-</v>
      </c>
      <c r="H15" s="98" t="str">
        <f t="shared" si="3"/>
        <v>-</v>
      </c>
      <c r="I15" s="98" t="str">
        <f t="shared" si="3"/>
        <v>-</v>
      </c>
      <c r="J15" s="98" t="str">
        <f t="shared" si="3"/>
        <v>-</v>
      </c>
      <c r="K15" s="98" t="str">
        <f t="shared" si="3"/>
        <v>-</v>
      </c>
      <c r="L15" s="98" t="str">
        <f t="shared" si="3"/>
        <v>-</v>
      </c>
      <c r="M15" s="98" t="str">
        <f t="shared" si="3"/>
        <v>-</v>
      </c>
      <c r="N15" s="98" t="str">
        <f t="shared" si="3"/>
        <v>-</v>
      </c>
      <c r="O15" s="103" t="str">
        <f t="shared" si="3"/>
        <v>-</v>
      </c>
      <c r="P15" s="31"/>
      <c r="Q15" s="31"/>
      <c r="R15" s="31"/>
      <c r="S15" s="31"/>
      <c r="T15" s="31"/>
      <c r="U15" s="31"/>
      <c r="V15" s="78"/>
      <c r="W15" s="81"/>
      <c r="X15" s="81"/>
      <c r="Y15" s="31"/>
      <c r="Z15" s="31"/>
    </row>
    <row r="16" ht="23.25" customHeight="1">
      <c r="A16" s="101" t="s">
        <v>80</v>
      </c>
      <c r="B16" s="105" t="s">
        <v>84</v>
      </c>
      <c r="C16" s="106">
        <v>0.0</v>
      </c>
      <c r="D16" s="106">
        <v>0.0</v>
      </c>
      <c r="E16" s="106">
        <v>0.0</v>
      </c>
      <c r="F16" s="106">
        <v>0.0</v>
      </c>
      <c r="G16" s="106">
        <v>0.0</v>
      </c>
      <c r="H16" s="106">
        <v>0.0</v>
      </c>
      <c r="I16" s="87">
        <v>0.0</v>
      </c>
      <c r="J16" s="87">
        <v>0.0</v>
      </c>
      <c r="K16" s="87">
        <v>0.0</v>
      </c>
      <c r="L16" s="87">
        <v>0.0</v>
      </c>
      <c r="M16" s="87">
        <v>0.0</v>
      </c>
      <c r="N16" s="87">
        <v>0.0</v>
      </c>
      <c r="O16" s="109">
        <f t="shared" ref="O16:O17" si="4">SUM(C16:N16)</f>
        <v>0</v>
      </c>
      <c r="P16" s="31"/>
      <c r="Q16" s="31"/>
      <c r="R16" s="31"/>
      <c r="S16" s="31"/>
      <c r="T16" s="31"/>
      <c r="U16" s="31"/>
      <c r="V16" s="78"/>
      <c r="W16" s="81"/>
      <c r="X16" s="81"/>
      <c r="Y16" s="31"/>
      <c r="Z16" s="31"/>
    </row>
    <row r="17" ht="23.25" customHeight="1">
      <c r="A17" s="108"/>
      <c r="B17" s="105" t="s">
        <v>87</v>
      </c>
      <c r="C17" s="106">
        <v>0.0</v>
      </c>
      <c r="D17" s="106">
        <v>0.0</v>
      </c>
      <c r="E17" s="106">
        <v>0.0</v>
      </c>
      <c r="F17" s="106">
        <v>0.0</v>
      </c>
      <c r="G17" s="106">
        <v>0.0</v>
      </c>
      <c r="H17" s="106">
        <v>0.0</v>
      </c>
      <c r="I17" s="87">
        <v>0.0</v>
      </c>
      <c r="J17" s="87">
        <v>0.0</v>
      </c>
      <c r="K17" s="87">
        <v>0.0</v>
      </c>
      <c r="L17" s="87">
        <v>0.0</v>
      </c>
      <c r="M17" s="87">
        <v>0.0</v>
      </c>
      <c r="N17" s="87">
        <v>0.0</v>
      </c>
      <c r="O17" s="109">
        <f t="shared" si="4"/>
        <v>0</v>
      </c>
      <c r="P17" s="31"/>
      <c r="Q17" s="31"/>
      <c r="R17" s="31"/>
      <c r="S17" s="31"/>
      <c r="T17" s="31"/>
      <c r="U17" s="31"/>
      <c r="V17" s="78"/>
      <c r="W17" s="81"/>
      <c r="X17" s="81"/>
      <c r="Y17" s="31"/>
      <c r="Z17" s="31"/>
    </row>
    <row r="18" ht="17.25" customHeight="1">
      <c r="A18" s="108"/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10"/>
      <c r="P18" s="31"/>
      <c r="Q18" s="31"/>
      <c r="R18" s="31"/>
      <c r="S18" s="31"/>
      <c r="T18" s="31"/>
      <c r="U18" s="31"/>
      <c r="V18" s="78"/>
      <c r="W18" s="81"/>
      <c r="X18" s="81"/>
      <c r="Y18" s="31"/>
      <c r="Z18" s="31"/>
    </row>
    <row r="19" ht="18.0" customHeight="1">
      <c r="A19" s="111"/>
      <c r="B19" s="112" t="s">
        <v>91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31"/>
      <c r="Q19" s="31"/>
      <c r="R19" s="31"/>
      <c r="S19" s="31"/>
      <c r="T19" s="31"/>
      <c r="U19" s="31"/>
      <c r="V19" s="78"/>
      <c r="W19" s="81"/>
      <c r="X19" s="81"/>
      <c r="Y19" s="31"/>
      <c r="Z19" s="31"/>
    </row>
    <row r="20" ht="14.25" customHeight="1">
      <c r="A20" s="116" t="s">
        <v>93</v>
      </c>
      <c r="B20" s="51"/>
      <c r="C20" s="52"/>
      <c r="D20" s="120" t="str">
        <f>'SET-G. Recursos Humanos'!$G6</f>
        <v>&lt;= 5</v>
      </c>
      <c r="E20" s="118"/>
      <c r="F20" s="118"/>
      <c r="G20" s="119"/>
      <c r="H20" s="120" t="str">
        <f>'SET-G. Recursos Humanos'!$H6</f>
        <v>Entre 5.1 y 10</v>
      </c>
      <c r="I20" s="118"/>
      <c r="J20" s="118"/>
      <c r="K20" s="119"/>
      <c r="L20" s="120" t="str">
        <f>'SET-G. Recursos Humanos'!$I6</f>
        <v>Mayor al 10</v>
      </c>
      <c r="M20" s="118"/>
      <c r="N20" s="118"/>
      <c r="O20" s="119"/>
      <c r="P20" s="31"/>
      <c r="Q20" s="31"/>
      <c r="R20" s="31"/>
      <c r="S20" s="31"/>
      <c r="T20" s="31"/>
      <c r="U20" s="31"/>
      <c r="V20" s="78"/>
      <c r="W20" s="81"/>
      <c r="X20" s="81"/>
      <c r="Y20" s="31"/>
      <c r="Z20" s="31"/>
    </row>
    <row r="21" ht="33.0" customHeight="1">
      <c r="A21" s="121"/>
      <c r="B21" s="72"/>
      <c r="C21" s="122"/>
      <c r="D21" s="123" t="s">
        <v>11</v>
      </c>
      <c r="E21" s="124"/>
      <c r="F21" s="124"/>
      <c r="G21" s="125"/>
      <c r="H21" s="126" t="s">
        <v>12</v>
      </c>
      <c r="I21" s="124"/>
      <c r="J21" s="124"/>
      <c r="K21" s="125"/>
      <c r="L21" s="127" t="s">
        <v>13</v>
      </c>
      <c r="M21" s="124"/>
      <c r="N21" s="124"/>
      <c r="O21" s="128"/>
      <c r="P21" s="31"/>
      <c r="Q21" s="31"/>
      <c r="R21" s="31"/>
      <c r="S21" s="31"/>
      <c r="T21" s="31"/>
      <c r="U21" s="31"/>
      <c r="V21" s="78"/>
      <c r="W21" s="81"/>
      <c r="X21" s="81"/>
      <c r="Y21" s="31"/>
      <c r="Z21" s="31"/>
    </row>
    <row r="22" ht="15.75" customHeight="1">
      <c r="A22" s="130" t="s">
        <v>95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8"/>
      <c r="P22" s="31"/>
      <c r="Q22" s="31"/>
      <c r="R22" s="31"/>
      <c r="S22" s="31"/>
      <c r="T22" s="31"/>
      <c r="U22" s="31"/>
      <c r="V22" s="78"/>
      <c r="W22" s="81"/>
      <c r="X22" s="81"/>
      <c r="Y22" s="31"/>
      <c r="Z22" s="31"/>
    </row>
    <row r="23" ht="264.75" customHeight="1">
      <c r="A23" s="131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9"/>
      <c r="P23" s="31"/>
      <c r="Q23" s="31"/>
      <c r="R23" s="31"/>
      <c r="S23" s="31"/>
      <c r="T23" s="31"/>
      <c r="U23" s="31"/>
      <c r="V23" s="78"/>
      <c r="W23" s="31"/>
      <c r="X23" s="31"/>
      <c r="Y23" s="31"/>
      <c r="Z23" s="31"/>
    </row>
    <row r="24" ht="15.0" customHeight="1">
      <c r="A24" s="133" t="s">
        <v>97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134" t="s">
        <v>101</v>
      </c>
      <c r="O24" s="30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6.5" customHeight="1">
      <c r="A25" s="135" t="s">
        <v>102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136">
        <v>45658.0</v>
      </c>
      <c r="O25" s="4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6.5" customHeight="1">
      <c r="A26" s="135" t="s">
        <v>106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136">
        <v>45689.0</v>
      </c>
      <c r="O26" s="40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6.5" customHeight="1">
      <c r="A27" s="135" t="s">
        <v>109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136">
        <v>45717.0</v>
      </c>
      <c r="O27" s="4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6.5" customHeight="1">
      <c r="A28" s="135" t="s">
        <v>111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  <c r="N28" s="136">
        <v>45748.0</v>
      </c>
      <c r="O28" s="40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6.5" customHeight="1">
      <c r="A29" s="135" t="s">
        <v>114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136">
        <v>45778.0</v>
      </c>
      <c r="O29" s="40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6.5" customHeight="1">
      <c r="A30" s="135" t="s">
        <v>116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136">
        <v>45809.0</v>
      </c>
      <c r="O30" s="4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6.5" customHeight="1">
      <c r="A31" s="135" t="s">
        <v>119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136">
        <v>45839.0</v>
      </c>
      <c r="O31" s="40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6.5" customHeight="1">
      <c r="A32" s="135" t="s">
        <v>122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  <c r="N32" s="136">
        <v>45870.0</v>
      </c>
      <c r="O32" s="4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6.5" customHeight="1">
      <c r="A33" s="135" t="s">
        <v>123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136">
        <v>45901.0</v>
      </c>
      <c r="O33" s="40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6.5" customHeight="1">
      <c r="A34" s="135" t="s">
        <v>117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136">
        <v>45931.0</v>
      </c>
      <c r="O34" s="40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6.5" customHeight="1">
      <c r="A35" s="135" t="s">
        <v>128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36">
        <v>45962.0</v>
      </c>
      <c r="O35" s="4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6.5" customHeight="1">
      <c r="A36" s="137" t="s">
        <v>130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136">
        <v>45992.0</v>
      </c>
      <c r="O36" s="40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9.5" customHeight="1">
      <c r="A37" s="133" t="s">
        <v>131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  <c r="N37" s="134" t="s">
        <v>101</v>
      </c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2.75" customHeight="1">
      <c r="A38" s="135" t="s">
        <v>133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138"/>
      <c r="O38" s="40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2.75" customHeight="1">
      <c r="A39" s="139" t="s">
        <v>135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40"/>
      <c r="O39" s="49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6.0" customHeight="1">
      <c r="A40" s="141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14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2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2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94" t="s">
        <v>139</v>
      </c>
      <c r="R42" s="31"/>
      <c r="S42" s="31"/>
      <c r="T42" s="31"/>
      <c r="U42" s="31"/>
      <c r="V42" s="31"/>
      <c r="W42" s="31"/>
      <c r="X42" s="31"/>
      <c r="Y42" s="31"/>
      <c r="Z42" s="31"/>
    </row>
    <row r="43" ht="12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94" t="s">
        <v>140</v>
      </c>
      <c r="R43" s="31"/>
      <c r="S43" s="31"/>
      <c r="T43" s="31"/>
      <c r="U43" s="31"/>
      <c r="V43" s="31"/>
      <c r="W43" s="31"/>
      <c r="X43" s="31"/>
      <c r="Y43" s="31"/>
      <c r="Z43" s="31"/>
    </row>
    <row r="44" ht="12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94" t="s">
        <v>143</v>
      </c>
      <c r="R44" s="31"/>
      <c r="S44" s="31"/>
      <c r="T44" s="31"/>
      <c r="U44" s="31"/>
      <c r="V44" s="31"/>
      <c r="W44" s="31"/>
      <c r="X44" s="31"/>
      <c r="Y44" s="31"/>
      <c r="Z44" s="31"/>
    </row>
    <row r="45" ht="12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94" t="s">
        <v>145</v>
      </c>
      <c r="R45" s="31"/>
      <c r="S45" s="31"/>
      <c r="T45" s="31"/>
      <c r="U45" s="31"/>
      <c r="V45" s="31"/>
      <c r="W45" s="31"/>
      <c r="X45" s="31"/>
      <c r="Y45" s="31"/>
      <c r="Z45" s="31"/>
    </row>
    <row r="46" ht="12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94" t="s">
        <v>147</v>
      </c>
      <c r="R46" s="31"/>
      <c r="S46" s="31"/>
      <c r="T46" s="31"/>
      <c r="U46" s="31"/>
      <c r="V46" s="31"/>
      <c r="W46" s="31"/>
      <c r="X46" s="31"/>
      <c r="Y46" s="31"/>
      <c r="Z46" s="31"/>
    </row>
    <row r="47" ht="12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94" t="s">
        <v>148</v>
      </c>
      <c r="R47" s="31"/>
      <c r="S47" s="31"/>
      <c r="T47" s="31"/>
      <c r="U47" s="31"/>
      <c r="V47" s="31"/>
      <c r="W47" s="31"/>
      <c r="X47" s="31"/>
      <c r="Y47" s="31"/>
      <c r="Z47" s="31"/>
    </row>
    <row r="48" ht="12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94" t="s">
        <v>150</v>
      </c>
      <c r="R48" s="31"/>
      <c r="S48" s="31"/>
      <c r="T48" s="31"/>
      <c r="U48" s="31"/>
      <c r="V48" s="31"/>
      <c r="W48" s="31"/>
      <c r="X48" s="31"/>
      <c r="Y48" s="31"/>
      <c r="Z48" s="31"/>
    </row>
    <row r="49" ht="12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94" t="s">
        <v>59</v>
      </c>
      <c r="R49" s="31"/>
      <c r="S49" s="31"/>
      <c r="T49" s="31"/>
      <c r="U49" s="31"/>
      <c r="V49" s="31"/>
      <c r="W49" s="31"/>
      <c r="X49" s="31"/>
      <c r="Y49" s="31"/>
      <c r="Z49" s="31"/>
    </row>
    <row r="50" ht="12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94" t="s">
        <v>151</v>
      </c>
      <c r="R50" s="31"/>
      <c r="S50" s="31"/>
      <c r="T50" s="31"/>
      <c r="U50" s="31"/>
      <c r="V50" s="31"/>
      <c r="W50" s="31"/>
      <c r="X50" s="31"/>
      <c r="Y50" s="31"/>
      <c r="Z50" s="31"/>
    </row>
    <row r="51" ht="12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94" t="s">
        <v>152</v>
      </c>
      <c r="R51" s="31"/>
      <c r="S51" s="31"/>
      <c r="T51" s="31"/>
      <c r="U51" s="31"/>
      <c r="V51" s="31"/>
      <c r="W51" s="31"/>
      <c r="X51" s="31"/>
      <c r="Y51" s="31"/>
      <c r="Z51" s="31"/>
    </row>
    <row r="52" ht="12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94" t="s">
        <v>153</v>
      </c>
      <c r="R52" s="31"/>
      <c r="S52" s="31"/>
      <c r="T52" s="31"/>
      <c r="U52" s="31"/>
      <c r="V52" s="31"/>
      <c r="W52" s="31"/>
      <c r="X52" s="31"/>
      <c r="Y52" s="31"/>
      <c r="Z52" s="31"/>
    </row>
    <row r="53" ht="12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94" t="s">
        <v>154</v>
      </c>
      <c r="R53" s="31"/>
      <c r="S53" s="31"/>
      <c r="T53" s="31"/>
      <c r="U53" s="31"/>
      <c r="V53" s="31"/>
      <c r="W53" s="31"/>
      <c r="X53" s="31"/>
      <c r="Y53" s="31"/>
      <c r="Z53" s="31"/>
    </row>
    <row r="54" ht="12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94" t="s">
        <v>155</v>
      </c>
      <c r="R54" s="31"/>
      <c r="S54" s="31"/>
      <c r="T54" s="31"/>
      <c r="U54" s="31"/>
      <c r="V54" s="31"/>
      <c r="W54" s="31"/>
      <c r="X54" s="31"/>
      <c r="Y54" s="31"/>
      <c r="Z54" s="31"/>
    </row>
    <row r="55" ht="12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2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144">
        <v>0.85</v>
      </c>
      <c r="R56" s="31"/>
      <c r="S56" s="31"/>
      <c r="T56" s="31"/>
      <c r="U56" s="31"/>
      <c r="V56" s="31"/>
      <c r="W56" s="31"/>
      <c r="X56" s="31"/>
      <c r="Y56" s="31"/>
      <c r="Z56" s="31"/>
    </row>
    <row r="57" ht="12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144">
        <v>0.9</v>
      </c>
      <c r="R57" s="31"/>
      <c r="S57" s="31"/>
      <c r="T57" s="31"/>
      <c r="U57" s="31"/>
      <c r="V57" s="31"/>
      <c r="W57" s="31"/>
      <c r="X57" s="31"/>
      <c r="Y57" s="31"/>
      <c r="Z57" s="31"/>
    </row>
    <row r="58" ht="12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2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2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2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2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2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2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2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2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2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2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2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2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2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2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2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2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2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2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2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2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2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2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2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2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2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2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2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2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2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2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2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2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2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2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2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2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2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2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2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2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2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2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2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2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2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2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2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2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2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2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2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2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2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2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2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2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2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2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2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2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2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2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2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2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2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2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2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2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2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2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2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2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2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2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2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2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2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2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2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2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2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2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2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2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2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2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2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2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2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2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2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2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2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2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2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2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2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2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2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2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2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2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2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2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2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2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2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2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2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2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2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2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2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2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2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2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2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2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2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2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2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2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2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2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2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2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2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2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2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2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2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2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2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2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2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2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2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2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2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2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2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2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2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2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2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2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2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2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2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2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2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2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2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2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2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2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2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2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2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2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2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2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2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2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2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2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2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2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2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2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2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2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2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2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2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2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2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2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2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2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2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2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2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2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2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2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2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2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2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2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2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2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2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2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2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2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2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2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2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2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2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2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2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2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2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2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2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2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2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2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2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2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2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2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2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2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2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2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2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2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2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2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2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2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2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2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2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2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2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2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2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2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2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2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2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2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2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2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2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2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2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2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2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2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2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2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2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2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2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2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2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2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2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2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2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2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2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2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2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2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2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2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2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2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2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2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2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2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2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2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2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2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2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2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2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2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2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2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2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2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2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2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2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2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2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2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2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2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2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2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2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2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2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2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2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2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2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2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2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2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2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2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2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2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2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2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2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2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2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2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2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2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2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2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2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2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2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2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2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2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2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2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2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2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2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2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2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2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2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2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2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2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2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2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2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2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2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2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2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2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2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2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2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2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2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2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2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2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2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2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2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2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2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2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2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2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2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2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2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2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2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2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2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2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2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2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2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2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2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2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2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2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2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2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2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2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2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2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2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2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2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2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2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2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2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2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2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2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2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2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2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2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2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2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2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2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2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2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2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2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2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2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2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2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2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2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2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2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2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2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2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2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2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2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2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2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2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2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2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2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2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2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2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2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2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2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2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2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2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2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2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2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2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2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2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2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2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2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2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2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2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2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2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2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2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2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2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2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2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2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2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2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2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2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2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2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2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2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2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2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2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2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2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2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2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2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2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2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2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2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2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2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2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2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2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2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2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2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2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2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2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2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2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2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2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2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2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2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2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2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2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2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2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2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2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2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2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2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2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2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2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2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2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2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2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2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2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2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2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2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2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2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2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2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2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2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2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2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2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2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2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2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2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2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2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2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2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2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2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2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2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2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2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2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2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2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2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2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2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2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2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2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2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2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2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2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2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2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2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2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2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2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2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2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2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2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2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2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2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2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2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2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2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2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2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2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2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2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2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2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2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2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2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2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2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2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2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2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2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2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2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2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2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2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2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2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2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2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2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2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2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2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2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2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2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2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2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2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2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2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2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2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2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2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2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2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2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2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2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2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2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2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2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2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2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2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2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2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2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2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2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2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2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2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2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2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2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2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2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2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2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2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2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2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2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2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2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2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2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2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2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2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2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2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2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2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2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2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2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2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2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2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2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2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2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2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2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2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2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2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2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2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2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2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2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2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2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2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2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2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2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2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2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2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2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2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2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2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2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2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2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2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2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2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2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2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2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2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2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2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2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2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2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2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2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2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2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2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2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2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2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2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2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2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2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2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2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2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2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2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2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2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2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2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2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2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2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2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2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2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2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2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2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2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2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2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2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2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2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2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2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2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2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2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2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2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2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2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2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2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2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2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2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2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2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2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2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2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2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2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2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2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2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2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2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2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2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2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2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2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2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2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2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2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2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2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2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2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2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2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2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2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2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2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2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2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2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2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2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2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2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2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2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2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2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2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2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2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2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2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2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2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2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2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2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2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2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2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2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2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2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2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2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2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2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2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2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2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2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2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2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2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2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2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2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2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2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2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2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2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2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2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2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2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2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2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2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2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2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2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2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2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2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2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2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2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2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2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2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2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2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2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2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2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2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2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2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2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2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2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2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2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2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2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2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2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2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2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2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2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2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2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2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2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2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2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2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2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2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2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2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2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2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2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2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2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2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2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2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2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2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2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2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2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2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2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2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2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2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2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2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2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2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2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2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2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2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2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2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2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2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2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2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2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2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2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2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2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2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2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2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2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2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2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2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2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2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2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2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2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2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2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2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2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2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2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2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2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2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2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2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2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2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2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2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2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2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2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2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2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2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3937007874015748" top="1.1811023622047245"/>
  <pageSetup scale="73" orientation="portrait"/>
  <headerFooter>
    <oddHeader>&amp;C AGUAS DEL HUILA S.A. E.S.P. NIT.  800.100.553-2 FORMATO: MATRIZ DE REGISTRO Y MEDICIÓN DE INDICADORES VERSION 8.0</oddHeader>
    <oddFooter>&amp;RDiseñado por: Wilson Andrade González</oddFooter>
  </headerFooter>
  <drawing r:id="rId1"/>
</worksheet>
</file>